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7425" tabRatio="847" activeTab="26"/>
  </bookViews>
  <sheets>
    <sheet name="表紙" sheetId="1" r:id="rId1"/>
    <sheet name="ｺｰﾄﾞ一覧" sheetId="2" r:id="rId2"/>
    <sheet name="基本" sheetId="3" r:id="rId3"/>
    <sheet name="日中　伴う" sheetId="4" r:id="rId4"/>
    <sheet name="日中→日中以外（夜間）　伴う" sheetId="5" r:id="rId5"/>
    <sheet name="日中以外　伴う" sheetId="6" r:id="rId6"/>
    <sheet name="日中以外（早朝）→日中　伴う " sheetId="7" r:id="rId7"/>
    <sheet name="日中　伴う　2人付き" sheetId="8" r:id="rId8"/>
    <sheet name="日中→日中以外（夜間）伴う　2人付き" sheetId="9" r:id="rId9"/>
    <sheet name="日中以外　伴う　2人付き" sheetId="10" r:id="rId10"/>
    <sheet name="日中以外（早朝）→日中　伴う　2人付き" sheetId="11" r:id="rId11"/>
    <sheet name="日中【増分】伴う" sheetId="12" r:id="rId12"/>
    <sheet name="日中以外【増分】伴う" sheetId="13" r:id="rId13"/>
    <sheet name="日中【増分】伴う　2人付き" sheetId="14" r:id="rId14"/>
    <sheet name="日中以外【増分】伴う　2人付き" sheetId="15" r:id="rId15"/>
    <sheet name="日中　伴わない" sheetId="16" r:id="rId16"/>
    <sheet name="日中→（終了時）日中以外　伴わない" sheetId="17" r:id="rId17"/>
    <sheet name="日中以外　伴わない" sheetId="18" r:id="rId18"/>
    <sheet name="日中以外（早朝）→日中　伴わない" sheetId="19" r:id="rId19"/>
    <sheet name="日中　伴わない　2人付き" sheetId="20" r:id="rId20"/>
    <sheet name="日中→（終了時）日中以外　伴わない　2人付き" sheetId="21" r:id="rId21"/>
    <sheet name="日中以外　伴わない　2人付き" sheetId="22" r:id="rId22"/>
    <sheet name="日中以外（早朝）→日中　伴わない　2人付き" sheetId="23" r:id="rId23"/>
    <sheet name="日中【増分】伴わない" sheetId="24" r:id="rId24"/>
    <sheet name="日中以外【増分】伴わない" sheetId="25" r:id="rId25"/>
    <sheet name="日中【増分】伴わない　2人付き" sheetId="26" r:id="rId26"/>
    <sheet name="日中以外【増分】伴わない　２人付き" sheetId="27" r:id="rId27"/>
  </sheets>
  <definedNames>
    <definedName name="_xlnm.Print_Area" localSheetId="1">'ｺｰﾄﾞ一覧'!$A$1:$H$28</definedName>
    <definedName name="_xlnm.Print_Area" localSheetId="20">'日中→（終了時）日中以外　伴わない　2人付き'!$B$1:$W$43</definedName>
    <definedName name="_xlnm.Print_Area" localSheetId="22">'日中以外（早朝）→日中　伴わない　2人付き'!$A$1:$W$43</definedName>
  </definedNames>
  <calcPr fullCalcOnLoad="1"/>
</workbook>
</file>

<file path=xl/sharedStrings.xml><?xml version="1.0" encoding="utf-8"?>
<sst xmlns="http://schemas.openxmlformats.org/spreadsheetml/2006/main" count="1653" uniqueCount="202">
  <si>
    <t>～</t>
  </si>
  <si>
    <t>【2人付き】</t>
  </si>
  <si>
    <t>身体介護を伴う</t>
  </si>
  <si>
    <t>身体介護を伴わない</t>
  </si>
  <si>
    <t>日中のみ</t>
  </si>
  <si>
    <t>日中→日中以外（夜間）</t>
  </si>
  <si>
    <t>日中以外のみ</t>
  </si>
  <si>
    <t>日中以外（早朝）→日中</t>
  </si>
  <si>
    <t>日中【増分】</t>
  </si>
  <si>
    <t>日中以外【増分】</t>
  </si>
  <si>
    <t>移動支援サービスコード一覧</t>
  </si>
  <si>
    <t>介護あり</t>
  </si>
  <si>
    <t>介護なし</t>
  </si>
  <si>
    <t>1.5ｈ以上0.5ｈ単価</t>
  </si>
  <si>
    <t>早朝・夜間</t>
  </si>
  <si>
    <t>0.5ｈ以下</t>
  </si>
  <si>
    <t>昼　　間</t>
  </si>
  <si>
    <t>サービス提供時間</t>
  </si>
  <si>
    <t>日中（8：00～18：00）／身体介護を伴う</t>
  </si>
  <si>
    <t>費用額</t>
  </si>
  <si>
    <t>（0：20超え）0：30以内</t>
  </si>
  <si>
    <t>（0：30超え）1：00以内</t>
  </si>
  <si>
    <t>【0.5Ｈ】</t>
  </si>
  <si>
    <t>【1.0Ｈ】</t>
  </si>
  <si>
    <t>（1：00超え）1：30以内</t>
  </si>
  <si>
    <t>（1：30超え）2：00以内</t>
  </si>
  <si>
    <t>（2：00超え）2：30以内</t>
  </si>
  <si>
    <t>（2：30超え）3：00以内</t>
  </si>
  <si>
    <t>（3：30超え）4：00以内</t>
  </si>
  <si>
    <t>（4：30超え）5：00以内</t>
  </si>
  <si>
    <t>（5：30超え）6：00以内</t>
  </si>
  <si>
    <t>（6：30超え）7：00以内</t>
  </si>
  <si>
    <t>（7：30超え）8：00以内</t>
  </si>
  <si>
    <t>（9：30超え）10：00以内</t>
  </si>
  <si>
    <t>（10：00超え）10：30以内</t>
  </si>
  <si>
    <t>コード</t>
  </si>
  <si>
    <t>【1.5Ｈ】</t>
  </si>
  <si>
    <t>【2.0Ｈ】</t>
  </si>
  <si>
    <t>【2.5Ｈ】</t>
  </si>
  <si>
    <t>【3.0Ｈ】</t>
  </si>
  <si>
    <t>【3.5Ｈ】</t>
  </si>
  <si>
    <t>【4.0Ｈ】</t>
  </si>
  <si>
    <t>【4.5Ｈ】</t>
  </si>
  <si>
    <t>【5.0Ｈ】</t>
  </si>
  <si>
    <t>【5.5Ｈ】</t>
  </si>
  <si>
    <t>【6.0Ｈ】</t>
  </si>
  <si>
    <t>【6.5Ｈ】</t>
  </si>
  <si>
    <t>【7.0Ｈ】</t>
  </si>
  <si>
    <t>【7.5Ｈ】</t>
  </si>
  <si>
    <t>【8.0Ｈ】</t>
  </si>
  <si>
    <t>【8.5Ｈ】</t>
  </si>
  <si>
    <t>【9.0Ｈ】</t>
  </si>
  <si>
    <t>【9.5Ｈ】</t>
  </si>
  <si>
    <t>【10.0Ｈ】</t>
  </si>
  <si>
    <t>開始時/日中</t>
  </si>
  <si>
    <t>開始時間帯</t>
  </si>
  <si>
    <t>終了時間帯</t>
  </si>
  <si>
    <t>1.0Ｈ</t>
  </si>
  <si>
    <t>1.5Ｈ</t>
  </si>
  <si>
    <t>2.0Ｈ</t>
  </si>
  <si>
    <t>2.5Ｈ</t>
  </si>
  <si>
    <t>3.0Ｈ</t>
  </si>
  <si>
    <t>3.5Ｈ</t>
  </si>
  <si>
    <t>4.0Ｈ</t>
  </si>
  <si>
    <t>5.0Ｈ</t>
  </si>
  <si>
    <t>5.5Ｈ</t>
  </si>
  <si>
    <t>6.0Ｈ</t>
  </si>
  <si>
    <t>6.5Ｈ</t>
  </si>
  <si>
    <t>7.5Ｈ</t>
  </si>
  <si>
    <t>8.0Ｈ</t>
  </si>
  <si>
    <t>8.5Ｈ</t>
  </si>
  <si>
    <t>9.0Ｈ</t>
  </si>
  <si>
    <t>9.5Ｈ</t>
  </si>
  <si>
    <t>10.0Ｈ</t>
  </si>
  <si>
    <t>4.5Ｈ</t>
  </si>
  <si>
    <t>0.5Ｈ</t>
  </si>
  <si>
    <t>7.0Ｈ</t>
  </si>
  <si>
    <t>終了時間帯／夜間</t>
  </si>
  <si>
    <t>１．０Ｈ</t>
  </si>
  <si>
    <t>１．５Ｈ</t>
  </si>
  <si>
    <t>２．０Ｈ</t>
  </si>
  <si>
    <t>３．０Ｈ</t>
  </si>
  <si>
    <t>３．５Ｈ</t>
  </si>
  <si>
    <t>４．０Ｈ</t>
  </si>
  <si>
    <t>４．５Ｈ</t>
  </si>
  <si>
    <t>５．０Ｈ</t>
  </si>
  <si>
    <t>５．５Ｈ</t>
  </si>
  <si>
    <t>６．０Ｈ</t>
  </si>
  <si>
    <t>６．５Ｈ</t>
  </si>
  <si>
    <t>７．０Ｈ</t>
  </si>
  <si>
    <t>７．５Ｈ</t>
  </si>
  <si>
    <t>８．０Ｈ</t>
  </si>
  <si>
    <t>８．５Ｈ</t>
  </si>
  <si>
    <t>９．０Ｈ</t>
  </si>
  <si>
    <t>９．５Ｈ</t>
  </si>
  <si>
    <t>（8：30超え）9：00以内</t>
  </si>
  <si>
    <t>（9：00超え）9：30以内</t>
  </si>
  <si>
    <r>
      <t>0.5Ｈ</t>
    </r>
    <r>
      <rPr>
        <sz val="9"/>
        <rFont val="ＭＳ Ｐゴシック"/>
        <family val="3"/>
      </rPr>
      <t>（コード金額）</t>
    </r>
  </si>
  <si>
    <r>
      <t>終了時間帯</t>
    </r>
    <r>
      <rPr>
        <sz val="8"/>
        <rFont val="ＭＳ Ｐゴシック"/>
        <family val="3"/>
      </rPr>
      <t>／夜間（コード）</t>
    </r>
  </si>
  <si>
    <t>日中以外　介護あり　1.5ｈ以上0.5ｈ単価</t>
  </si>
  <si>
    <t>終了時間帯／日中（コード）</t>
  </si>
  <si>
    <t>終了時間帯／日中</t>
  </si>
  <si>
    <t>開始時/早朝</t>
  </si>
  <si>
    <t>【10.5Ｈ】</t>
  </si>
  <si>
    <t>（10：30超え）11：00以内</t>
  </si>
  <si>
    <t>（11：00超え）11：30以内</t>
  </si>
  <si>
    <t>（11：30超え）12：00以内</t>
  </si>
  <si>
    <t>（12：00超え）12：30以内</t>
  </si>
  <si>
    <t>（12：30超え）13：00以内</t>
  </si>
  <si>
    <t>（5：00超え）5：30以内</t>
  </si>
  <si>
    <t>（3：00超え）3：30以内</t>
  </si>
  <si>
    <t>（4：00超え）4：30以内</t>
  </si>
  <si>
    <t>（6：00超え）6：30以内</t>
  </si>
  <si>
    <t>（7：00超え）7：30以内</t>
  </si>
  <si>
    <t>（8：00超え）8：30以内</t>
  </si>
  <si>
    <t>（13：00超え）13：30以内</t>
  </si>
  <si>
    <t>（13：30超え）14：00以内</t>
  </si>
  <si>
    <t>（14：00超え）14：30以内</t>
  </si>
  <si>
    <t>【11.0Ｈ】</t>
  </si>
  <si>
    <t>【11.5Ｈ】</t>
  </si>
  <si>
    <t>【12.0Ｈ】</t>
  </si>
  <si>
    <t>【12.5Ｈ】</t>
  </si>
  <si>
    <t>【13.0Ｈ】</t>
  </si>
  <si>
    <t>【13.5Ｈ】</t>
  </si>
  <si>
    <t>【14.0Ｈ】</t>
  </si>
  <si>
    <t>【14.5Ｈ】</t>
  </si>
  <si>
    <t>日中（8：00～18：00）／身体介護を伴う　　２人付き</t>
  </si>
  <si>
    <t>日中（8：00～18：00）／身体介護を伴わない</t>
  </si>
  <si>
    <t>【10.5Ｈ】</t>
  </si>
  <si>
    <t>日中以外　介護なし　1.5ｈ以上0.5ｈ単価</t>
  </si>
  <si>
    <t>日中以外（早朝）→日中　伴わない　</t>
  </si>
  <si>
    <t>移動支援事業基本単価表</t>
  </si>
  <si>
    <t>○日中（8：00～18：00）単価</t>
  </si>
  <si>
    <t>○日中以外のみ（18：00～翌8：00）単価</t>
  </si>
  <si>
    <t>0.5ｈ～1.0ｈ</t>
  </si>
  <si>
    <t>1.0ｈ～1.5ｈ</t>
  </si>
  <si>
    <t>Ａ：対応コード</t>
  </si>
  <si>
    <t>Ｂ：対応コード</t>
  </si>
  <si>
    <t>請求額</t>
  </si>
  <si>
    <t>移動支援サービスコード表</t>
  </si>
  <si>
    <t>大田区　福祉部　障害福祉課</t>
  </si>
  <si>
    <t>日中以外（18：00～翌8：00）／身体介護を伴わない</t>
  </si>
  <si>
    <t>日中以外（18：00～翌8：00）／身体介護を伴う</t>
  </si>
  <si>
    <t>（同上0.5ｈ単価）</t>
  </si>
  <si>
    <t>対応コード</t>
  </si>
  <si>
    <t>時間帯をはさんでの請求の考え方</t>
  </si>
  <si>
    <t>以上の2件を併せて請求する。</t>
  </si>
  <si>
    <t>日中（8：00～18：00）【増分】／身体介護を伴う</t>
  </si>
  <si>
    <t>日中以外（18：00～翌8：00）【増分】/身体介護を伴う</t>
  </si>
  <si>
    <t>日中以外（18：00～翌8：00）【増分】/身体介護を伴わない</t>
  </si>
  <si>
    <t>日中（8：00～18：00）【増分】／身体介護を伴わない</t>
  </si>
  <si>
    <t>コード開始</t>
  </si>
  <si>
    <t>コード終了</t>
  </si>
  <si>
    <t>利用コード数</t>
  </si>
  <si>
    <t>【5.5Ｈ】</t>
  </si>
  <si>
    <t>【5.0Ｈ】</t>
  </si>
  <si>
    <t>２．5Ｈ</t>
  </si>
  <si>
    <t>0.5ｈ以下</t>
  </si>
  <si>
    <t>【令和３年度10月　改訂版】</t>
  </si>
  <si>
    <t>（夜間1.5ｈ以上0.5ｈ単価）</t>
  </si>
  <si>
    <t>（昼間1.5ｈ以上0.5ｈ単価）</t>
  </si>
  <si>
    <t>日中増時間　介護あり　単価（0.5Ｈ）</t>
  </si>
  <si>
    <t>日中以外増時間　介護あり　単価（0.5Ｈ）</t>
  </si>
  <si>
    <t>日中　介護あり　1.5ｈ以上0.5ｈ単価</t>
  </si>
  <si>
    <t>日中増時間　介護あり　単価（0.5Ｈ）　２人付き</t>
  </si>
  <si>
    <t>日中　介護なし　1.5ｈ以上0.5ｈ単価</t>
  </si>
  <si>
    <t>日中（8：00～18：00）【増分】/身体介護を伴う　２人付き</t>
  </si>
  <si>
    <t>日中（8：00～18：00）／身体介護を伴わない　２人付き</t>
  </si>
  <si>
    <t>日中　介護なし　1.5ｈ以上0.5ｈ単価　２人付き　</t>
  </si>
  <si>
    <t>日中以外（18：00～翌8：00）/身体介護を伴わない　２人付き</t>
  </si>
  <si>
    <t>日中以外　介護なし　1.5ｈ以上0.5ｈ単価　２人付き</t>
  </si>
  <si>
    <t>日中増時間　介護なし　単価（0.5Ｈ）</t>
  </si>
  <si>
    <t>日中以外増時間　介護なし　単価（0.5Ｈ）</t>
  </si>
  <si>
    <t>日中増時間　介護なし　単価（0.5Ｈ）　２人付き</t>
  </si>
  <si>
    <t>日中（8：00～18：00）【増分】　/　身体介護を伴わない　２人付き</t>
  </si>
  <si>
    <t>日中以外（18：00～翌8：00）【増分】/身体介護を伴わない　２人付き</t>
  </si>
  <si>
    <t>日中以外（18：00～翌8：00）／身体介護を伴う　２人付き</t>
  </si>
  <si>
    <t>〇【開始時】日中以外（早朝）→【終了時】日中／身体介護を伴う　</t>
  </si>
  <si>
    <t>○【開始時】日中→【終了時】日中以外（夜間）／身体介護を伴う</t>
  </si>
  <si>
    <t>○【開始時】日中→【終了時】日中以外（夜間）／身体介護を伴う　２人付き</t>
  </si>
  <si>
    <t>〇【開始時】日中以外（早朝）→【終了時】日中／身体介護を伴う　２人付き</t>
  </si>
  <si>
    <t>○【開始時】日中→【終了時】日中以外（夜間）／身体介護を伴わない</t>
  </si>
  <si>
    <t>○【開始時】日中以外（早朝）→【終了時】日中／身体介護を伴わない</t>
  </si>
  <si>
    <t>○【開始時】日中→【終了時】日中以外（夜間）／介護を伴わない　２人付き</t>
  </si>
  <si>
    <t>○【開始時】日中以外（早朝）→【終了時】日中／介護を伴わない　２人付き</t>
  </si>
  <si>
    <r>
      <t>日中　介護あり　1.5ｈ以上0.5ｈ単価　</t>
    </r>
    <r>
      <rPr>
        <sz val="11"/>
        <rFont val="ＭＳ Ｐゴシック"/>
        <family val="3"/>
      </rPr>
      <t>２人付き</t>
    </r>
  </si>
  <si>
    <r>
      <t>日中以外　介護あり　1.5ｈ以上0.5ｈ単価</t>
    </r>
    <r>
      <rPr>
        <sz val="11"/>
        <rFont val="ＭＳ Ｐゴシック"/>
        <family val="3"/>
      </rPr>
      <t>　２人付き</t>
    </r>
  </si>
  <si>
    <t>日中以外（18：00～翌8：00）【増分】／身体介護を伴う　２人付き</t>
  </si>
  <si>
    <r>
      <t>日中以外増時間　介護あり　単価（0.5H）　</t>
    </r>
    <r>
      <rPr>
        <sz val="11"/>
        <rFont val="ＭＳ Ｐゴシック"/>
        <family val="3"/>
      </rPr>
      <t>２人付き</t>
    </r>
  </si>
  <si>
    <t>日中以外増時間　介護なし　単価（0.5Ｈ）　２人付き</t>
  </si>
  <si>
    <t>　時間帯を超えた時点からもう一方の時間帯の単価を適用する。</t>
  </si>
  <si>
    <t>◎　二つの時間帯単価をはさんでの利用の場合は、開始の時間帯の単価表で始まり、</t>
  </si>
  <si>
    <t>　　16時～19時の場合　日中1.0ｈ～1.5ｈ単価＋日中1.5ｈ以上0.5ｈ単価が1回、</t>
  </si>
  <si>
    <t>　日中以外単価の1.5以上0.5ｈ単価が2回の合計金額となる。</t>
  </si>
  <si>
    <t>　　介護ありとすると、6,540円＋(920円×1)＋1,150円×2＝9,760円</t>
  </si>
  <si>
    <t>◎　三つの時間帯単価をはさんでの利用の場合は、開始の時間帯の単価表及び</t>
  </si>
  <si>
    <t>　（増分の単価は、それぞれの「1.5ｈ以上0.5ｈ単価」となる。）</t>
  </si>
  <si>
    <t>　二つ目の時間帯の単価表を使用する。三つ目の単価に入る場合は、増分の単価による。</t>
  </si>
  <si>
    <t>　＋日中1.5ｈ以上0.5ｈ単価が19回＋日中以外増1.5ｈ以上0.5ｈ単価×2回</t>
  </si>
  <si>
    <t>　　7時～19時の場合　日中以外0.5ｈ～1.0ｈ単価+日中1.0～1.5の0.5ｈ単価が1回</t>
  </si>
  <si>
    <r>
      <t>　　介護ありとすると、Ａ：「</t>
    </r>
    <r>
      <rPr>
        <sz val="11"/>
        <rFont val="ＭＳ Ｐゴシック"/>
        <family val="3"/>
      </rPr>
      <t>5,625円＋（2,040円×1）＋（920円×19回）＝25,145円」</t>
    </r>
  </si>
  <si>
    <r>
      <t>　　　　　　　　　　　　　 Ｂ：「日中以外増単価：</t>
    </r>
    <r>
      <rPr>
        <sz val="11"/>
        <rFont val="ＭＳ Ｐゴシック"/>
        <family val="3"/>
      </rPr>
      <t>1,150円×2回＝2,300円」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</si>
</sst>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  <numFmt numFmtId="182" formatCode="0.000"/>
    <numFmt numFmtId="183" formatCode="0.0"/>
    <numFmt numFmtId="184" formatCode="#,##0.0;[Red]\-#,##0.0"/>
    <numFmt numFmtId="185" formatCode="#,##0.000;[Red]\-#,##0.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6" fontId="0" fillId="0" borderId="0" xfId="58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4" borderId="4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6" fontId="0" fillId="0" borderId="16" xfId="0" applyNumberFormat="1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6" fontId="8" fillId="35" borderId="58" xfId="58" applyFont="1" applyFill="1" applyBorder="1" applyAlignment="1">
      <alignment vertical="center"/>
    </xf>
    <xf numFmtId="6" fontId="8" fillId="35" borderId="59" xfId="58" applyFont="1" applyFill="1" applyBorder="1" applyAlignment="1">
      <alignment vertical="center"/>
    </xf>
    <xf numFmtId="6" fontId="8" fillId="35" borderId="60" xfId="58" applyFont="1" applyFill="1" applyBorder="1" applyAlignment="1">
      <alignment vertical="center"/>
    </xf>
    <xf numFmtId="6" fontId="8" fillId="35" borderId="44" xfId="58" applyFont="1" applyFill="1" applyBorder="1" applyAlignment="1">
      <alignment vertical="center"/>
    </xf>
    <xf numFmtId="6" fontId="8" fillId="35" borderId="51" xfId="58" applyFont="1" applyFill="1" applyBorder="1" applyAlignment="1">
      <alignment vertical="center"/>
    </xf>
    <xf numFmtId="6" fontId="8" fillId="35" borderId="61" xfId="58" applyFont="1" applyFill="1" applyBorder="1" applyAlignment="1">
      <alignment vertical="center"/>
    </xf>
    <xf numFmtId="6" fontId="8" fillId="35" borderId="13" xfId="58" applyFont="1" applyFill="1" applyBorder="1" applyAlignment="1">
      <alignment vertical="center"/>
    </xf>
    <xf numFmtId="6" fontId="8" fillId="35" borderId="19" xfId="58" applyFont="1" applyFill="1" applyBorder="1" applyAlignment="1">
      <alignment vertical="center"/>
    </xf>
    <xf numFmtId="6" fontId="8" fillId="35" borderId="29" xfId="58" applyFont="1" applyFill="1" applyBorder="1" applyAlignment="1">
      <alignment vertical="center"/>
    </xf>
    <xf numFmtId="6" fontId="8" fillId="35" borderId="62" xfId="58" applyFont="1" applyFill="1" applyBorder="1" applyAlignment="1">
      <alignment vertical="center"/>
    </xf>
    <xf numFmtId="6" fontId="8" fillId="35" borderId="46" xfId="58" applyFont="1" applyFill="1" applyBorder="1" applyAlignment="1">
      <alignment vertical="center"/>
    </xf>
    <xf numFmtId="6" fontId="8" fillId="35" borderId="31" xfId="58" applyFont="1" applyFill="1" applyBorder="1" applyAlignment="1">
      <alignment vertical="center"/>
    </xf>
    <xf numFmtId="6" fontId="8" fillId="35" borderId="63" xfId="58" applyFont="1" applyFill="1" applyBorder="1" applyAlignment="1">
      <alignment vertical="center"/>
    </xf>
    <xf numFmtId="6" fontId="4" fillId="35" borderId="56" xfId="58" applyFont="1" applyFill="1" applyBorder="1" applyAlignment="1">
      <alignment vertical="center"/>
    </xf>
    <xf numFmtId="6" fontId="4" fillId="35" borderId="18" xfId="58" applyFont="1" applyFill="1" applyBorder="1" applyAlignment="1">
      <alignment vertical="center"/>
    </xf>
    <xf numFmtId="6" fontId="4" fillId="35" borderId="21" xfId="58" applyFont="1" applyFill="1" applyBorder="1" applyAlignment="1">
      <alignment vertical="center"/>
    </xf>
    <xf numFmtId="6" fontId="3" fillId="35" borderId="48" xfId="58" applyFont="1" applyFill="1" applyBorder="1" applyAlignment="1">
      <alignment vertical="center"/>
    </xf>
    <xf numFmtId="6" fontId="9" fillId="35" borderId="59" xfId="58" applyFont="1" applyFill="1" applyBorder="1" applyAlignment="1">
      <alignment vertical="center"/>
    </xf>
    <xf numFmtId="6" fontId="9" fillId="35" borderId="44" xfId="58" applyFont="1" applyFill="1" applyBorder="1" applyAlignment="1">
      <alignment vertical="center"/>
    </xf>
    <xf numFmtId="6" fontId="9" fillId="35" borderId="58" xfId="58" applyFont="1" applyFill="1" applyBorder="1" applyAlignment="1">
      <alignment vertical="center"/>
    </xf>
    <xf numFmtId="6" fontId="3" fillId="35" borderId="64" xfId="58" applyFont="1" applyFill="1" applyBorder="1" applyAlignment="1">
      <alignment vertical="center"/>
    </xf>
    <xf numFmtId="0" fontId="5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6" fontId="8" fillId="35" borderId="12" xfId="58" applyFont="1" applyFill="1" applyBorder="1" applyAlignment="1">
      <alignment vertical="center"/>
    </xf>
    <xf numFmtId="6" fontId="8" fillId="35" borderId="17" xfId="58" applyFont="1" applyFill="1" applyBorder="1" applyAlignment="1">
      <alignment vertical="center"/>
    </xf>
    <xf numFmtId="6" fontId="8" fillId="35" borderId="0" xfId="58" applyFont="1" applyFill="1" applyBorder="1" applyAlignment="1">
      <alignment vertical="center"/>
    </xf>
    <xf numFmtId="6" fontId="9" fillId="35" borderId="61" xfId="58" applyFont="1" applyFill="1" applyBorder="1" applyAlignment="1">
      <alignment vertical="center"/>
    </xf>
    <xf numFmtId="6" fontId="8" fillId="35" borderId="52" xfId="58" applyFont="1" applyFill="1" applyBorder="1" applyAlignment="1">
      <alignment vertical="center"/>
    </xf>
    <xf numFmtId="6" fontId="8" fillId="35" borderId="65" xfId="58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7" xfId="58" applyNumberFormat="1" applyFont="1" applyFill="1" applyBorder="1" applyAlignment="1">
      <alignment horizontal="right" vertical="center"/>
    </xf>
    <xf numFmtId="0" fontId="2" fillId="0" borderId="14" xfId="58" applyNumberFormat="1" applyFont="1" applyFill="1" applyBorder="1" applyAlignment="1">
      <alignment horizontal="right" vertical="center"/>
    </xf>
    <xf numFmtId="0" fontId="2" fillId="0" borderId="28" xfId="58" applyNumberFormat="1" applyFont="1" applyFill="1" applyBorder="1" applyAlignment="1">
      <alignment horizontal="right" vertical="center"/>
    </xf>
    <xf numFmtId="0" fontId="2" fillId="0" borderId="26" xfId="58" applyNumberFormat="1" applyFont="1" applyFill="1" applyBorder="1" applyAlignment="1">
      <alignment horizontal="right" vertical="center"/>
    </xf>
    <xf numFmtId="38" fontId="3" fillId="35" borderId="4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0" fillId="34" borderId="66" xfId="0" applyFill="1" applyBorder="1" applyAlignment="1">
      <alignment horizontal="right" vertical="center"/>
    </xf>
    <xf numFmtId="0" fontId="0" fillId="34" borderId="39" xfId="0" applyFill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34" borderId="66" xfId="0" applyNumberFormat="1" applyFill="1" applyBorder="1" applyAlignment="1">
      <alignment horizontal="right" vertical="center"/>
    </xf>
    <xf numFmtId="0" fontId="0" fillId="34" borderId="38" xfId="0" applyNumberFormat="1" applyFill="1" applyBorder="1" applyAlignment="1">
      <alignment horizontal="right" vertical="center"/>
    </xf>
    <xf numFmtId="0" fontId="0" fillId="34" borderId="39" xfId="0" applyNumberFormat="1" applyFill="1" applyBorder="1" applyAlignment="1">
      <alignment horizontal="right" vertical="center"/>
    </xf>
    <xf numFmtId="0" fontId="0" fillId="34" borderId="37" xfId="0" applyNumberFormat="1" applyFill="1" applyBorder="1" applyAlignment="1">
      <alignment horizontal="right" vertical="center"/>
    </xf>
    <xf numFmtId="0" fontId="0" fillId="34" borderId="67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66" xfId="0" applyNumberFormat="1" applyFont="1" applyBorder="1" applyAlignment="1">
      <alignment horizontal="right" vertical="center"/>
    </xf>
    <xf numFmtId="0" fontId="50" fillId="0" borderId="38" xfId="0" applyNumberFormat="1" applyFont="1" applyBorder="1" applyAlignment="1">
      <alignment horizontal="right" vertical="center"/>
    </xf>
    <xf numFmtId="0" fontId="50" fillId="0" borderId="67" xfId="0" applyNumberFormat="1" applyFont="1" applyBorder="1" applyAlignment="1">
      <alignment horizontal="right" vertical="center"/>
    </xf>
    <xf numFmtId="0" fontId="50" fillId="0" borderId="39" xfId="0" applyNumberFormat="1" applyFont="1" applyBorder="1" applyAlignment="1">
      <alignment horizontal="right" vertical="center"/>
    </xf>
    <xf numFmtId="0" fontId="50" fillId="0" borderId="37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6" fontId="4" fillId="35" borderId="16" xfId="58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6" fontId="3" fillId="35" borderId="48" xfId="58" applyFont="1" applyFill="1" applyBorder="1" applyAlignment="1">
      <alignment horizontal="right" vertical="center"/>
    </xf>
    <xf numFmtId="38" fontId="3" fillId="0" borderId="66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34" borderId="41" xfId="49" applyFont="1" applyFill="1" applyBorder="1" applyAlignment="1">
      <alignment vertical="center"/>
    </xf>
    <xf numFmtId="38" fontId="3" fillId="34" borderId="18" xfId="49" applyFont="1" applyFill="1" applyBorder="1" applyAlignment="1">
      <alignment vertical="center"/>
    </xf>
    <xf numFmtId="38" fontId="3" fillId="36" borderId="39" xfId="49" applyFont="1" applyFill="1" applyBorder="1" applyAlignment="1">
      <alignment vertical="center"/>
    </xf>
    <xf numFmtId="38" fontId="3" fillId="36" borderId="21" xfId="49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3" fillId="0" borderId="66" xfId="49" applyNumberFormat="1" applyFont="1" applyFill="1" applyBorder="1" applyAlignment="1">
      <alignment vertical="center"/>
    </xf>
    <xf numFmtId="38" fontId="3" fillId="0" borderId="16" xfId="49" applyNumberFormat="1" applyFont="1" applyFill="1" applyBorder="1" applyAlignment="1">
      <alignment vertical="center"/>
    </xf>
    <xf numFmtId="38" fontId="3" fillId="0" borderId="38" xfId="49" applyNumberFormat="1" applyFont="1" applyFill="1" applyBorder="1" applyAlignment="1">
      <alignment vertical="center"/>
    </xf>
    <xf numFmtId="38" fontId="3" fillId="0" borderId="18" xfId="49" applyNumberFormat="1" applyFont="1" applyFill="1" applyBorder="1" applyAlignment="1">
      <alignment vertical="center"/>
    </xf>
    <xf numFmtId="38" fontId="3" fillId="36" borderId="38" xfId="49" applyNumberFormat="1" applyFont="1" applyFill="1" applyBorder="1" applyAlignment="1">
      <alignment vertical="center"/>
    </xf>
    <xf numFmtId="38" fontId="3" fillId="36" borderId="18" xfId="49" applyNumberFormat="1" applyFont="1" applyFill="1" applyBorder="1" applyAlignment="1">
      <alignment vertical="center"/>
    </xf>
    <xf numFmtId="38" fontId="3" fillId="36" borderId="39" xfId="49" applyNumberFormat="1" applyFont="1" applyFill="1" applyBorder="1" applyAlignment="1">
      <alignment vertical="center"/>
    </xf>
    <xf numFmtId="38" fontId="3" fillId="36" borderId="21" xfId="49" applyNumberFormat="1" applyFont="1" applyFill="1" applyBorder="1" applyAlignment="1">
      <alignment vertical="center"/>
    </xf>
    <xf numFmtId="6" fontId="0" fillId="0" borderId="2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36" borderId="68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657225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390525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10.75390625" style="0" customWidth="1"/>
    <col min="8" max="8" width="10.125" style="0" customWidth="1"/>
    <col min="9" max="9" width="8.375" style="0" customWidth="1"/>
  </cols>
  <sheetData>
    <row r="1" ht="13.5">
      <c r="A1" s="54"/>
    </row>
    <row r="7" spans="1:9" ht="42">
      <c r="A7" s="198" t="s">
        <v>139</v>
      </c>
      <c r="B7" s="198"/>
      <c r="C7" s="198"/>
      <c r="D7" s="198"/>
      <c r="E7" s="198"/>
      <c r="F7" s="198"/>
      <c r="G7" s="198"/>
      <c r="H7" s="198"/>
      <c r="I7" s="198"/>
    </row>
    <row r="8" spans="2:4" ht="28.5">
      <c r="B8" s="78"/>
      <c r="C8" s="78"/>
      <c r="D8" s="78"/>
    </row>
    <row r="9" spans="2:4" ht="28.5">
      <c r="B9" s="78"/>
      <c r="C9" s="78"/>
      <c r="D9" s="78"/>
    </row>
    <row r="10" spans="2:4" ht="28.5">
      <c r="B10" s="78"/>
      <c r="C10" s="78"/>
      <c r="D10" s="78"/>
    </row>
    <row r="11" spans="2:8" ht="56.25" customHeight="1">
      <c r="B11" s="197" t="s">
        <v>158</v>
      </c>
      <c r="C11" s="197"/>
      <c r="D11" s="197"/>
      <c r="E11" s="197"/>
      <c r="F11" s="197"/>
      <c r="G11" s="197"/>
      <c r="H11" s="197"/>
    </row>
    <row r="12" spans="2:4" ht="28.5">
      <c r="B12" s="78"/>
      <c r="C12" s="78"/>
      <c r="D12" s="78"/>
    </row>
    <row r="13" spans="2:4" ht="28.5">
      <c r="B13" s="78"/>
      <c r="C13" s="78"/>
      <c r="D13" s="78"/>
    </row>
    <row r="14" spans="2:4" ht="57" customHeight="1">
      <c r="B14" s="78"/>
      <c r="C14" s="78"/>
      <c r="D14" s="78"/>
    </row>
    <row r="15" spans="2:4" ht="28.5">
      <c r="B15" s="78"/>
      <c r="C15" s="78"/>
      <c r="D15" s="78"/>
    </row>
    <row r="16" spans="2:4" ht="28.5">
      <c r="B16" s="78"/>
      <c r="C16" s="78"/>
      <c r="D16" s="78"/>
    </row>
    <row r="17" spans="2:4" ht="28.5">
      <c r="B17" s="78"/>
      <c r="C17" s="78"/>
      <c r="D17" s="78"/>
    </row>
    <row r="18" spans="2:8" ht="28.5">
      <c r="B18" s="197"/>
      <c r="C18" s="197"/>
      <c r="D18" s="197"/>
      <c r="E18" s="197"/>
      <c r="F18" s="197"/>
      <c r="G18" s="197"/>
      <c r="H18" s="197"/>
    </row>
    <row r="19" spans="2:4" ht="28.5">
      <c r="B19" s="78"/>
      <c r="C19" s="78"/>
      <c r="D19" s="78"/>
    </row>
    <row r="20" spans="2:4" ht="28.5">
      <c r="B20" s="78"/>
      <c r="C20" s="78"/>
      <c r="D20" s="78"/>
    </row>
    <row r="21" spans="2:8" ht="28.5">
      <c r="B21" s="197" t="s">
        <v>140</v>
      </c>
      <c r="C21" s="197"/>
      <c r="D21" s="197"/>
      <c r="E21" s="197"/>
      <c r="F21" s="197"/>
      <c r="G21" s="197"/>
      <c r="H21" s="197"/>
    </row>
  </sheetData>
  <sheetProtection/>
  <mergeCells count="4">
    <mergeCell ref="B11:H11"/>
    <mergeCell ref="B18:H18"/>
    <mergeCell ref="B21:H21"/>
    <mergeCell ref="A7:I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5" sqref="B5:E31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3.00390625" style="0" customWidth="1"/>
  </cols>
  <sheetData>
    <row r="1" ht="27" customHeight="1" thickBot="1">
      <c r="A1" s="54"/>
    </row>
    <row r="2" spans="2:5" ht="27" customHeight="1" thickBot="1">
      <c r="B2" s="206" t="s">
        <v>176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'ｺｰﾄﾞ一覧'!D11</f>
        <v>161550</v>
      </c>
      <c r="C4" s="20" t="s">
        <v>20</v>
      </c>
      <c r="D4" s="20" t="s">
        <v>22</v>
      </c>
      <c r="E4" s="121">
        <f>'基本'!C13*2</f>
        <v>7120</v>
      </c>
    </row>
    <row r="5" spans="2:5" ht="18.75" customHeight="1">
      <c r="B5" s="43">
        <f>B4+1</f>
        <v>161551</v>
      </c>
      <c r="C5" s="21" t="s">
        <v>21</v>
      </c>
      <c r="D5" s="21" t="s">
        <v>23</v>
      </c>
      <c r="E5" s="122">
        <f>'基本'!C14*2</f>
        <v>11250</v>
      </c>
    </row>
    <row r="6" spans="2:5" ht="18.75" customHeight="1">
      <c r="B6" s="43">
        <f aca="true" t="shared" si="0" ref="B6:B32">B5+1</f>
        <v>161552</v>
      </c>
      <c r="C6" s="21" t="s">
        <v>24</v>
      </c>
      <c r="D6" s="21" t="s">
        <v>36</v>
      </c>
      <c r="E6" s="122">
        <f>'基本'!C16*2</f>
        <v>16350</v>
      </c>
    </row>
    <row r="7" spans="2:5" ht="18.75" customHeight="1">
      <c r="B7" s="43">
        <f t="shared" si="0"/>
        <v>161553</v>
      </c>
      <c r="C7" s="21" t="s">
        <v>25</v>
      </c>
      <c r="D7" s="21" t="s">
        <v>37</v>
      </c>
      <c r="E7" s="122">
        <f>E6+E34</f>
        <v>18650</v>
      </c>
    </row>
    <row r="8" spans="2:5" ht="18.75" customHeight="1">
      <c r="B8" s="43">
        <f t="shared" si="0"/>
        <v>161554</v>
      </c>
      <c r="C8" s="21" t="s">
        <v>26</v>
      </c>
      <c r="D8" s="21" t="s">
        <v>38</v>
      </c>
      <c r="E8" s="122">
        <f>E7+E34</f>
        <v>20950</v>
      </c>
    </row>
    <row r="9" spans="2:5" ht="18.75" customHeight="1">
      <c r="B9" s="43">
        <f t="shared" si="0"/>
        <v>161555</v>
      </c>
      <c r="C9" s="21" t="s">
        <v>27</v>
      </c>
      <c r="D9" s="21" t="s">
        <v>39</v>
      </c>
      <c r="E9" s="122">
        <f>E8+E34</f>
        <v>23250</v>
      </c>
    </row>
    <row r="10" spans="2:5" ht="18.75" customHeight="1">
      <c r="B10" s="43">
        <f t="shared" si="0"/>
        <v>161556</v>
      </c>
      <c r="C10" s="21" t="s">
        <v>110</v>
      </c>
      <c r="D10" s="21" t="s">
        <v>40</v>
      </c>
      <c r="E10" s="122">
        <f>E9+E34</f>
        <v>25550</v>
      </c>
    </row>
    <row r="11" spans="2:5" ht="18.75" customHeight="1">
      <c r="B11" s="43">
        <f t="shared" si="0"/>
        <v>161557</v>
      </c>
      <c r="C11" s="21" t="s">
        <v>28</v>
      </c>
      <c r="D11" s="21" t="s">
        <v>41</v>
      </c>
      <c r="E11" s="122">
        <f>E10+E34</f>
        <v>27850</v>
      </c>
    </row>
    <row r="12" spans="2:5" ht="18.75" customHeight="1">
      <c r="B12" s="43">
        <f t="shared" si="0"/>
        <v>161558</v>
      </c>
      <c r="C12" s="21" t="s">
        <v>111</v>
      </c>
      <c r="D12" s="21" t="s">
        <v>42</v>
      </c>
      <c r="E12" s="122">
        <f>E11+E34</f>
        <v>30150</v>
      </c>
    </row>
    <row r="13" spans="2:5" ht="18.75" customHeight="1">
      <c r="B13" s="43">
        <f t="shared" si="0"/>
        <v>161559</v>
      </c>
      <c r="C13" s="21" t="s">
        <v>29</v>
      </c>
      <c r="D13" s="21" t="s">
        <v>43</v>
      </c>
      <c r="E13" s="122">
        <f>E12+E34</f>
        <v>32450</v>
      </c>
    </row>
    <row r="14" spans="2:5" ht="18.75" customHeight="1">
      <c r="B14" s="43">
        <f t="shared" si="0"/>
        <v>161560</v>
      </c>
      <c r="C14" s="21" t="s">
        <v>109</v>
      </c>
      <c r="D14" s="21" t="s">
        <v>154</v>
      </c>
      <c r="E14" s="122">
        <f>E13+E34</f>
        <v>34750</v>
      </c>
    </row>
    <row r="15" spans="2:5" ht="18.75" customHeight="1">
      <c r="B15" s="43">
        <f t="shared" si="0"/>
        <v>161561</v>
      </c>
      <c r="C15" s="21" t="s">
        <v>30</v>
      </c>
      <c r="D15" s="21" t="s">
        <v>45</v>
      </c>
      <c r="E15" s="122">
        <f>E14+E34</f>
        <v>37050</v>
      </c>
    </row>
    <row r="16" spans="2:5" ht="18.75" customHeight="1">
      <c r="B16" s="43">
        <f t="shared" si="0"/>
        <v>161562</v>
      </c>
      <c r="C16" s="21" t="s">
        <v>112</v>
      </c>
      <c r="D16" s="21" t="s">
        <v>46</v>
      </c>
      <c r="E16" s="122">
        <f>E15+E34</f>
        <v>39350</v>
      </c>
    </row>
    <row r="17" spans="2:5" ht="18.75" customHeight="1">
      <c r="B17" s="43">
        <f t="shared" si="0"/>
        <v>161563</v>
      </c>
      <c r="C17" s="21" t="s">
        <v>31</v>
      </c>
      <c r="D17" s="21" t="s">
        <v>47</v>
      </c>
      <c r="E17" s="122">
        <f>E16+E34</f>
        <v>41650</v>
      </c>
    </row>
    <row r="18" spans="2:5" ht="18.75" customHeight="1">
      <c r="B18" s="43">
        <f t="shared" si="0"/>
        <v>161564</v>
      </c>
      <c r="C18" s="21" t="s">
        <v>113</v>
      </c>
      <c r="D18" s="21" t="s">
        <v>48</v>
      </c>
      <c r="E18" s="122">
        <f>E17+E34</f>
        <v>43950</v>
      </c>
    </row>
    <row r="19" spans="2:5" ht="18.75" customHeight="1">
      <c r="B19" s="43">
        <f t="shared" si="0"/>
        <v>161565</v>
      </c>
      <c r="C19" s="21" t="s">
        <v>32</v>
      </c>
      <c r="D19" s="21" t="s">
        <v>49</v>
      </c>
      <c r="E19" s="122">
        <f>E18+E34</f>
        <v>46250</v>
      </c>
    </row>
    <row r="20" spans="2:5" ht="18.75" customHeight="1">
      <c r="B20" s="43">
        <f t="shared" si="0"/>
        <v>161566</v>
      </c>
      <c r="C20" s="21" t="s">
        <v>114</v>
      </c>
      <c r="D20" s="21" t="s">
        <v>50</v>
      </c>
      <c r="E20" s="122">
        <f>E19+E34</f>
        <v>48550</v>
      </c>
    </row>
    <row r="21" spans="2:5" ht="18.75" customHeight="1">
      <c r="B21" s="43">
        <f t="shared" si="0"/>
        <v>161567</v>
      </c>
      <c r="C21" s="21" t="s">
        <v>95</v>
      </c>
      <c r="D21" s="21" t="s">
        <v>51</v>
      </c>
      <c r="E21" s="122">
        <f>E20+E34</f>
        <v>50850</v>
      </c>
    </row>
    <row r="22" spans="2:5" ht="18.75" customHeight="1">
      <c r="B22" s="43">
        <f t="shared" si="0"/>
        <v>161568</v>
      </c>
      <c r="C22" s="21" t="s">
        <v>96</v>
      </c>
      <c r="D22" s="21" t="s">
        <v>52</v>
      </c>
      <c r="E22" s="122">
        <f>E21+E34</f>
        <v>53150</v>
      </c>
    </row>
    <row r="23" spans="2:5" ht="18.75" customHeight="1">
      <c r="B23" s="43">
        <f t="shared" si="0"/>
        <v>161569</v>
      </c>
      <c r="C23" s="21" t="s">
        <v>33</v>
      </c>
      <c r="D23" s="21" t="s">
        <v>53</v>
      </c>
      <c r="E23" s="122">
        <f>E22+E34</f>
        <v>55450</v>
      </c>
    </row>
    <row r="24" spans="2:5" ht="18.75" customHeight="1">
      <c r="B24" s="43">
        <f t="shared" si="0"/>
        <v>161570</v>
      </c>
      <c r="C24" s="21" t="s">
        <v>34</v>
      </c>
      <c r="D24" s="21" t="s">
        <v>103</v>
      </c>
      <c r="E24" s="122">
        <f>E23+E34</f>
        <v>57750</v>
      </c>
    </row>
    <row r="25" spans="2:5" ht="18.75" customHeight="1">
      <c r="B25" s="43">
        <f t="shared" si="0"/>
        <v>161571</v>
      </c>
      <c r="C25" s="21" t="s">
        <v>104</v>
      </c>
      <c r="D25" s="21" t="s">
        <v>118</v>
      </c>
      <c r="E25" s="122">
        <f>E24+E34</f>
        <v>60050</v>
      </c>
    </row>
    <row r="26" spans="2:5" ht="18.75" customHeight="1">
      <c r="B26" s="43">
        <f t="shared" si="0"/>
        <v>161572</v>
      </c>
      <c r="C26" s="21" t="s">
        <v>105</v>
      </c>
      <c r="D26" s="21" t="s">
        <v>119</v>
      </c>
      <c r="E26" s="122">
        <f>E25+E34</f>
        <v>62350</v>
      </c>
    </row>
    <row r="27" spans="2:5" ht="18.75" customHeight="1">
      <c r="B27" s="43">
        <f t="shared" si="0"/>
        <v>161573</v>
      </c>
      <c r="C27" s="21" t="s">
        <v>106</v>
      </c>
      <c r="D27" s="21" t="s">
        <v>120</v>
      </c>
      <c r="E27" s="122">
        <f>E26+E34</f>
        <v>64650</v>
      </c>
    </row>
    <row r="28" spans="2:5" ht="18.75" customHeight="1">
      <c r="B28" s="43">
        <f t="shared" si="0"/>
        <v>161574</v>
      </c>
      <c r="C28" s="21" t="s">
        <v>107</v>
      </c>
      <c r="D28" s="21" t="s">
        <v>121</v>
      </c>
      <c r="E28" s="122">
        <f>E27+E34</f>
        <v>66950</v>
      </c>
    </row>
    <row r="29" spans="2:5" ht="18.75" customHeight="1">
      <c r="B29" s="43">
        <f t="shared" si="0"/>
        <v>161575</v>
      </c>
      <c r="C29" s="21" t="s">
        <v>108</v>
      </c>
      <c r="D29" s="21" t="s">
        <v>122</v>
      </c>
      <c r="E29" s="122">
        <f>E28+E34</f>
        <v>69250</v>
      </c>
    </row>
    <row r="30" spans="2:5" ht="18.75" customHeight="1">
      <c r="B30" s="43">
        <f t="shared" si="0"/>
        <v>161576</v>
      </c>
      <c r="C30" s="21" t="s">
        <v>115</v>
      </c>
      <c r="D30" s="21" t="s">
        <v>123</v>
      </c>
      <c r="E30" s="122">
        <f>E29+E34</f>
        <v>71550</v>
      </c>
    </row>
    <row r="31" spans="2:5" ht="18.75" customHeight="1">
      <c r="B31" s="43">
        <f t="shared" si="0"/>
        <v>161577</v>
      </c>
      <c r="C31" s="21" t="s">
        <v>116</v>
      </c>
      <c r="D31" s="21" t="s">
        <v>124</v>
      </c>
      <c r="E31" s="122">
        <f>E30+E34</f>
        <v>73850</v>
      </c>
    </row>
    <row r="32" spans="2:5" ht="18.75" customHeight="1" thickBot="1">
      <c r="B32" s="44">
        <f t="shared" si="0"/>
        <v>161578</v>
      </c>
      <c r="C32" s="45" t="s">
        <v>117</v>
      </c>
      <c r="D32" s="45" t="s">
        <v>125</v>
      </c>
      <c r="E32" s="123">
        <f>E31+E34</f>
        <v>76150</v>
      </c>
    </row>
    <row r="33" ht="18.75" customHeight="1" thickBot="1">
      <c r="E33" s="48"/>
    </row>
    <row r="34" spans="3:5" ht="18.75" customHeight="1" thickBot="1">
      <c r="C34" s="232" t="s">
        <v>186</v>
      </c>
      <c r="D34" s="234"/>
      <c r="E34" s="128">
        <f>'基本'!C18*2</f>
        <v>2300</v>
      </c>
    </row>
  </sheetData>
  <sheetProtection/>
  <mergeCells count="3">
    <mergeCell ref="B2:E2"/>
    <mergeCell ref="C3:D3"/>
    <mergeCell ref="C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I38" sqref="I38"/>
    </sheetView>
  </sheetViews>
  <sheetFormatPr defaultColWidth="9.00390625" defaultRowHeight="13.5"/>
  <cols>
    <col min="1" max="1" width="0.6171875" style="0" customWidth="1"/>
    <col min="2" max="23" width="8.625" style="0" customWidth="1"/>
    <col min="24" max="24" width="1.37890625" style="0" customWidth="1"/>
  </cols>
  <sheetData>
    <row r="1" spans="1:12" ht="30" customHeight="1" thickBot="1">
      <c r="A1" s="46" t="s">
        <v>180</v>
      </c>
      <c r="B1" s="46"/>
      <c r="C1" s="46"/>
      <c r="H1" s="172"/>
      <c r="I1" s="172"/>
      <c r="J1">
        <f>'基本'!C9*2</f>
        <v>1840</v>
      </c>
      <c r="K1" s="173" t="s">
        <v>160</v>
      </c>
      <c r="L1" s="172"/>
    </row>
    <row r="2" spans="2:23" ht="15" customHeight="1">
      <c r="B2" s="222" t="s">
        <v>55</v>
      </c>
      <c r="C2" s="223"/>
      <c r="D2" s="39" t="s">
        <v>102</v>
      </c>
      <c r="E2" s="39" t="s">
        <v>102</v>
      </c>
      <c r="F2" s="39" t="s">
        <v>102</v>
      </c>
      <c r="G2" s="39" t="s">
        <v>102</v>
      </c>
      <c r="H2" s="39" t="s">
        <v>102</v>
      </c>
      <c r="I2" s="39" t="s">
        <v>102</v>
      </c>
      <c r="J2" s="39" t="s">
        <v>102</v>
      </c>
      <c r="K2" s="39" t="s">
        <v>102</v>
      </c>
      <c r="L2" s="39" t="s">
        <v>102</v>
      </c>
      <c r="M2" s="39" t="s">
        <v>102</v>
      </c>
      <c r="N2" s="39" t="s">
        <v>102</v>
      </c>
      <c r="O2" s="39" t="s">
        <v>102</v>
      </c>
      <c r="P2" s="39" t="s">
        <v>102</v>
      </c>
      <c r="Q2" s="39" t="s">
        <v>102</v>
      </c>
      <c r="R2" s="39" t="s">
        <v>102</v>
      </c>
      <c r="S2" s="39" t="s">
        <v>102</v>
      </c>
      <c r="T2" s="39" t="s">
        <v>102</v>
      </c>
      <c r="U2" s="39" t="s">
        <v>102</v>
      </c>
      <c r="V2" s="39" t="s">
        <v>102</v>
      </c>
      <c r="W2" s="47" t="s">
        <v>102</v>
      </c>
    </row>
    <row r="3" spans="2:23" ht="15" customHeight="1" thickBot="1">
      <c r="B3" s="224" t="s">
        <v>56</v>
      </c>
      <c r="C3" s="225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26" t="s">
        <v>100</v>
      </c>
      <c r="C4" s="214"/>
      <c r="D4" s="98">
        <f>'ｺｰﾄﾞ一覧'!D12</f>
        <v>162550</v>
      </c>
      <c r="E4" s="41">
        <f>D4+20</f>
        <v>162570</v>
      </c>
      <c r="F4" s="99">
        <f aca="true" t="shared" si="0" ref="F4:W8">E4+20</f>
        <v>162590</v>
      </c>
      <c r="G4" s="41">
        <f t="shared" si="0"/>
        <v>162610</v>
      </c>
      <c r="H4" s="99">
        <f t="shared" si="0"/>
        <v>162630</v>
      </c>
      <c r="I4" s="41">
        <f t="shared" si="0"/>
        <v>162650</v>
      </c>
      <c r="J4" s="99">
        <f t="shared" si="0"/>
        <v>162670</v>
      </c>
      <c r="K4" s="41">
        <f t="shared" si="0"/>
        <v>162690</v>
      </c>
      <c r="L4" s="99">
        <f t="shared" si="0"/>
        <v>162710</v>
      </c>
      <c r="M4" s="41">
        <f t="shared" si="0"/>
        <v>162730</v>
      </c>
      <c r="N4" s="99">
        <f t="shared" si="0"/>
        <v>162750</v>
      </c>
      <c r="O4" s="27">
        <f t="shared" si="0"/>
        <v>162770</v>
      </c>
      <c r="P4" s="29">
        <f t="shared" si="0"/>
        <v>162790</v>
      </c>
      <c r="Q4" s="27">
        <f t="shared" si="0"/>
        <v>162810</v>
      </c>
      <c r="R4" s="29">
        <f t="shared" si="0"/>
        <v>162830</v>
      </c>
      <c r="S4" s="27">
        <f t="shared" si="0"/>
        <v>162850</v>
      </c>
      <c r="T4" s="29">
        <f t="shared" si="0"/>
        <v>162870</v>
      </c>
      <c r="U4" s="27">
        <f t="shared" si="0"/>
        <v>162890</v>
      </c>
      <c r="V4" s="29">
        <f t="shared" si="0"/>
        <v>162910</v>
      </c>
      <c r="W4" s="27">
        <f t="shared" si="0"/>
        <v>162930</v>
      </c>
    </row>
    <row r="5" spans="2:23" ht="15" customHeight="1" thickBot="1">
      <c r="B5" s="211" t="s">
        <v>97</v>
      </c>
      <c r="C5" s="212"/>
      <c r="D5" s="108">
        <f>'基本'!C13*2+'基本'!C6*2</f>
        <v>10420</v>
      </c>
      <c r="E5" s="125">
        <f>'基本'!C14*2+'基本'!C8*2</f>
        <v>15330</v>
      </c>
      <c r="F5" s="110">
        <f>'基本'!C16*2+J1</f>
        <v>18190</v>
      </c>
      <c r="G5" s="109">
        <f>'基本'!C16*2+'基本'!C18*2+J1</f>
        <v>20490</v>
      </c>
      <c r="H5" s="110">
        <f>'基本'!C16*2+'基本'!C18*2*2+J1</f>
        <v>22790</v>
      </c>
      <c r="I5" s="109">
        <f>'基本'!C16*2+'基本'!C18*3*2+J1</f>
        <v>25090</v>
      </c>
      <c r="J5" s="110">
        <f>'基本'!C16*2+'基本'!C18*4*2+J1</f>
        <v>27390</v>
      </c>
      <c r="K5" s="109">
        <f>'基本'!C16*2+'基本'!C18*5*2+J1</f>
        <v>29690</v>
      </c>
      <c r="L5" s="110">
        <f>'基本'!C16*2+'基本'!C18*6*2+J1</f>
        <v>31990</v>
      </c>
      <c r="M5" s="109">
        <f>'基本'!C16*2+'基本'!C18*7*2+J1</f>
        <v>34290</v>
      </c>
      <c r="N5" s="109">
        <f>'基本'!C16*2+'基本'!C18*8*2+J1</f>
        <v>36590</v>
      </c>
      <c r="O5" s="109">
        <f>'基本'!C16*2+'基本'!C18*9*2+J1</f>
        <v>38890</v>
      </c>
      <c r="P5" s="109">
        <f>'基本'!C16*2+'基本'!C18*10*2+J1</f>
        <v>41190</v>
      </c>
      <c r="Q5" s="109">
        <f>'基本'!C16*2+'基本'!C18*11*2+J1</f>
        <v>43490</v>
      </c>
      <c r="R5" s="109">
        <f>'基本'!C16*2+'基本'!C18*12*2+J1</f>
        <v>45790</v>
      </c>
      <c r="S5" s="109">
        <f>'基本'!C16*2+'基本'!C18*13*2+J1</f>
        <v>48090</v>
      </c>
      <c r="T5" s="109">
        <f>'基本'!C16*2+'基本'!C18*14*2+J1</f>
        <v>50390</v>
      </c>
      <c r="U5" s="109">
        <f>'基本'!C16*2+'基本'!C18*15*2+J1</f>
        <v>52690</v>
      </c>
      <c r="V5" s="109">
        <f>'基本'!C16*2+'基本'!C18*16*2+J1</f>
        <v>54990</v>
      </c>
      <c r="W5" s="109">
        <f>'基本'!C16*2+'基本'!C18*17*2+J1</f>
        <v>57290</v>
      </c>
    </row>
    <row r="6" spans="2:23" ht="15" customHeight="1">
      <c r="B6" s="213" t="s">
        <v>101</v>
      </c>
      <c r="C6" s="229"/>
      <c r="D6" s="41">
        <f>D4+1</f>
        <v>162551</v>
      </c>
      <c r="E6" s="41">
        <f>D6+20</f>
        <v>162571</v>
      </c>
      <c r="F6" s="41">
        <f t="shared" si="0"/>
        <v>162591</v>
      </c>
      <c r="G6" s="41">
        <f t="shared" si="0"/>
        <v>162611</v>
      </c>
      <c r="H6" s="100">
        <f t="shared" si="0"/>
        <v>162631</v>
      </c>
      <c r="I6" s="41">
        <f t="shared" si="0"/>
        <v>162651</v>
      </c>
      <c r="J6" s="99">
        <f t="shared" si="0"/>
        <v>162671</v>
      </c>
      <c r="K6" s="41">
        <f t="shared" si="0"/>
        <v>162691</v>
      </c>
      <c r="L6" s="99">
        <f t="shared" si="0"/>
        <v>162711</v>
      </c>
      <c r="M6" s="41">
        <f t="shared" si="0"/>
        <v>162731</v>
      </c>
      <c r="N6" s="99">
        <f t="shared" si="0"/>
        <v>162751</v>
      </c>
      <c r="O6" s="27">
        <f t="shared" si="0"/>
        <v>162771</v>
      </c>
      <c r="P6" s="29">
        <f t="shared" si="0"/>
        <v>162791</v>
      </c>
      <c r="Q6" s="27">
        <f t="shared" si="0"/>
        <v>162811</v>
      </c>
      <c r="R6" s="29">
        <f t="shared" si="0"/>
        <v>162831</v>
      </c>
      <c r="S6" s="27">
        <f t="shared" si="0"/>
        <v>162851</v>
      </c>
      <c r="T6" s="29">
        <f t="shared" si="0"/>
        <v>162871</v>
      </c>
      <c r="U6" s="27">
        <f t="shared" si="0"/>
        <v>162891</v>
      </c>
      <c r="V6" s="29">
        <f t="shared" si="0"/>
        <v>162911</v>
      </c>
      <c r="W6" s="27">
        <f t="shared" si="0"/>
        <v>162931</v>
      </c>
    </row>
    <row r="7" spans="2:23" ht="15" customHeight="1" thickBot="1">
      <c r="B7" s="217" t="s">
        <v>78</v>
      </c>
      <c r="C7" s="212"/>
      <c r="D7" s="126">
        <f>'基本'!C13*2+'基本'!C6*2+'基本'!C8*2</f>
        <v>14500</v>
      </c>
      <c r="E7" s="111">
        <f>E5+J1</f>
        <v>17170</v>
      </c>
      <c r="F7" s="111">
        <f>F5+J1</f>
        <v>20030</v>
      </c>
      <c r="G7" s="111">
        <f>G5+J1</f>
        <v>22330</v>
      </c>
      <c r="H7" s="112">
        <f>H5+J1</f>
        <v>24630</v>
      </c>
      <c r="I7" s="111">
        <f>I5+J1</f>
        <v>26930</v>
      </c>
      <c r="J7" s="111">
        <f>J5+J1</f>
        <v>29230</v>
      </c>
      <c r="K7" s="111">
        <f>K5+J1</f>
        <v>31530</v>
      </c>
      <c r="L7" s="111">
        <f>L5+J1</f>
        <v>33830</v>
      </c>
      <c r="M7" s="111">
        <f>M5+J1</f>
        <v>36130</v>
      </c>
      <c r="N7" s="111">
        <f>N5+J1</f>
        <v>38430</v>
      </c>
      <c r="O7" s="111">
        <f>O5+J1</f>
        <v>40730</v>
      </c>
      <c r="P7" s="111">
        <f>P5+J1</f>
        <v>43030</v>
      </c>
      <c r="Q7" s="111">
        <f>Q5+J1</f>
        <v>45330</v>
      </c>
      <c r="R7" s="111">
        <f>R5+J1</f>
        <v>47630</v>
      </c>
      <c r="S7" s="111">
        <f>S5+J1</f>
        <v>49930</v>
      </c>
      <c r="T7" s="111">
        <f>T5+J1</f>
        <v>52230</v>
      </c>
      <c r="U7" s="111">
        <f>U5+J1</f>
        <v>54530</v>
      </c>
      <c r="V7" s="113">
        <f>V5+J1</f>
        <v>56830</v>
      </c>
      <c r="W7" s="114">
        <f>W5+J1</f>
        <v>59130</v>
      </c>
    </row>
    <row r="8" spans="2:23" ht="15" customHeight="1">
      <c r="B8" s="213" t="s">
        <v>101</v>
      </c>
      <c r="C8" s="229"/>
      <c r="D8" s="41">
        <f>D6+1</f>
        <v>162552</v>
      </c>
      <c r="E8" s="101">
        <f>D8+20</f>
        <v>162572</v>
      </c>
      <c r="F8" s="102">
        <f t="shared" si="0"/>
        <v>162592</v>
      </c>
      <c r="G8" s="101">
        <f>F8+20</f>
        <v>162612</v>
      </c>
      <c r="H8" s="102">
        <f t="shared" si="0"/>
        <v>162632</v>
      </c>
      <c r="I8" s="101">
        <f t="shared" si="0"/>
        <v>162652</v>
      </c>
      <c r="J8" s="102">
        <f t="shared" si="0"/>
        <v>162672</v>
      </c>
      <c r="K8" s="101">
        <f t="shared" si="0"/>
        <v>162692</v>
      </c>
      <c r="L8" s="102">
        <f t="shared" si="0"/>
        <v>162712</v>
      </c>
      <c r="M8" s="41">
        <f t="shared" si="0"/>
        <v>162732</v>
      </c>
      <c r="N8" s="102">
        <f t="shared" si="0"/>
        <v>162752</v>
      </c>
      <c r="O8" s="27">
        <f t="shared" si="0"/>
        <v>162772</v>
      </c>
      <c r="P8" s="33">
        <f t="shared" si="0"/>
        <v>162792</v>
      </c>
      <c r="Q8" s="27">
        <f t="shared" si="0"/>
        <v>162812</v>
      </c>
      <c r="R8" s="33">
        <f t="shared" si="0"/>
        <v>162832</v>
      </c>
      <c r="S8" s="27">
        <f t="shared" si="0"/>
        <v>162852</v>
      </c>
      <c r="T8" s="33">
        <f t="shared" si="0"/>
        <v>162872</v>
      </c>
      <c r="U8" s="27">
        <f t="shared" si="0"/>
        <v>162892</v>
      </c>
      <c r="V8" s="25">
        <f t="shared" si="0"/>
        <v>162912</v>
      </c>
      <c r="W8" s="27">
        <f t="shared" si="0"/>
        <v>162932</v>
      </c>
    </row>
    <row r="9" spans="2:23" ht="15" customHeight="1" thickBot="1">
      <c r="B9" s="217" t="s">
        <v>79</v>
      </c>
      <c r="C9" s="212"/>
      <c r="D9" s="127">
        <f>'基本'!C13*2+'基本'!C6*2+'基本'!C8*2+J1</f>
        <v>16340</v>
      </c>
      <c r="E9" s="109">
        <f>E7+J1</f>
        <v>19010</v>
      </c>
      <c r="F9" s="110">
        <f>F7+J1</f>
        <v>21870</v>
      </c>
      <c r="G9" s="109">
        <f>G7+J1</f>
        <v>24170</v>
      </c>
      <c r="H9" s="110">
        <f>H7+J1</f>
        <v>26470</v>
      </c>
      <c r="I9" s="109">
        <f>I7+J1</f>
        <v>28770</v>
      </c>
      <c r="J9" s="109">
        <f>J7+J1</f>
        <v>31070</v>
      </c>
      <c r="K9" s="109">
        <f>K7+J1</f>
        <v>33370</v>
      </c>
      <c r="L9" s="108">
        <f>L7+J1</f>
        <v>35670</v>
      </c>
      <c r="M9" s="109">
        <f>M7+J1</f>
        <v>37970</v>
      </c>
      <c r="N9" s="110">
        <f>N7+J1</f>
        <v>40270</v>
      </c>
      <c r="O9" s="109">
        <f>O7+J1</f>
        <v>42570</v>
      </c>
      <c r="P9" s="110">
        <f>P7+J1</f>
        <v>44870</v>
      </c>
      <c r="Q9" s="109">
        <f>Q7+J1</f>
        <v>47170</v>
      </c>
      <c r="R9" s="110">
        <f>R7+J1</f>
        <v>49470</v>
      </c>
      <c r="S9" s="109">
        <f>S7+J1</f>
        <v>51770</v>
      </c>
      <c r="T9" s="110">
        <f>T7+J1</f>
        <v>54070</v>
      </c>
      <c r="U9" s="109">
        <f>U7+J1</f>
        <v>56370</v>
      </c>
      <c r="V9" s="108">
        <f>V7+J1</f>
        <v>58670</v>
      </c>
      <c r="W9" s="109">
        <f>W7+J1</f>
        <v>60970</v>
      </c>
    </row>
    <row r="10" spans="2:23" ht="15" customHeight="1">
      <c r="B10" s="213" t="s">
        <v>101</v>
      </c>
      <c r="C10" s="229"/>
      <c r="D10" s="41">
        <f>D8+1</f>
        <v>162553</v>
      </c>
      <c r="E10" s="41">
        <f>D10+20</f>
        <v>162573</v>
      </c>
      <c r="F10" s="100">
        <f aca="true" t="shared" si="1" ref="F10:W10">E10+20</f>
        <v>162593</v>
      </c>
      <c r="G10" s="41">
        <f t="shared" si="1"/>
        <v>162613</v>
      </c>
      <c r="H10" s="100">
        <f t="shared" si="1"/>
        <v>162633</v>
      </c>
      <c r="I10" s="41">
        <f t="shared" si="1"/>
        <v>162653</v>
      </c>
      <c r="J10" s="98">
        <f t="shared" si="1"/>
        <v>162673</v>
      </c>
      <c r="K10" s="41">
        <f t="shared" si="1"/>
        <v>162693</v>
      </c>
      <c r="L10" s="99">
        <f t="shared" si="1"/>
        <v>162713</v>
      </c>
      <c r="M10" s="41">
        <f t="shared" si="1"/>
        <v>162733</v>
      </c>
      <c r="N10" s="99">
        <f t="shared" si="1"/>
        <v>162753</v>
      </c>
      <c r="O10" s="27">
        <f t="shared" si="1"/>
        <v>162773</v>
      </c>
      <c r="P10" s="29">
        <f t="shared" si="1"/>
        <v>162793</v>
      </c>
      <c r="Q10" s="27">
        <f t="shared" si="1"/>
        <v>162813</v>
      </c>
      <c r="R10" s="29">
        <f t="shared" si="1"/>
        <v>162833</v>
      </c>
      <c r="S10" s="27">
        <f t="shared" si="1"/>
        <v>162853</v>
      </c>
      <c r="T10" s="29">
        <f t="shared" si="1"/>
        <v>162873</v>
      </c>
      <c r="U10" s="27">
        <f t="shared" si="1"/>
        <v>162893</v>
      </c>
      <c r="V10" s="25">
        <f t="shared" si="1"/>
        <v>162913</v>
      </c>
      <c r="W10" s="27">
        <f t="shared" si="1"/>
        <v>162933</v>
      </c>
    </row>
    <row r="11" spans="2:23" ht="15" customHeight="1" thickBot="1">
      <c r="B11" s="217" t="s">
        <v>80</v>
      </c>
      <c r="C11" s="212"/>
      <c r="D11" s="111">
        <f>D9+J1</f>
        <v>18180</v>
      </c>
      <c r="E11" s="111">
        <f>E9+J1</f>
        <v>20850</v>
      </c>
      <c r="F11" s="112">
        <f>F9+J1</f>
        <v>23710</v>
      </c>
      <c r="G11" s="109">
        <f>G9+J1</f>
        <v>26010</v>
      </c>
      <c r="H11" s="112">
        <f>H9+J1</f>
        <v>28310</v>
      </c>
      <c r="I11" s="111">
        <f>I9+J1</f>
        <v>30610</v>
      </c>
      <c r="J11" s="114">
        <f>J9+J1</f>
        <v>32910</v>
      </c>
      <c r="K11" s="114">
        <f>K9+J1</f>
        <v>35210</v>
      </c>
      <c r="L11" s="115">
        <f>L9+J1</f>
        <v>37510</v>
      </c>
      <c r="M11" s="114">
        <f>M9+J1</f>
        <v>39810</v>
      </c>
      <c r="N11" s="114">
        <f>N9+J1</f>
        <v>42110</v>
      </c>
      <c r="O11" s="114">
        <f>O9+J1</f>
        <v>44410</v>
      </c>
      <c r="P11" s="116">
        <f>P9+J1</f>
        <v>46710</v>
      </c>
      <c r="Q11" s="114">
        <f>Q9+J1</f>
        <v>49010</v>
      </c>
      <c r="R11" s="116">
        <f>R9+J1</f>
        <v>51310</v>
      </c>
      <c r="S11" s="114">
        <f>S9+J1</f>
        <v>53610</v>
      </c>
      <c r="T11" s="116">
        <f>T9+J1</f>
        <v>55910</v>
      </c>
      <c r="U11" s="114">
        <f>U9+J1</f>
        <v>58210</v>
      </c>
      <c r="V11" s="115">
        <f>V9+J1</f>
        <v>60510</v>
      </c>
      <c r="W11" s="114">
        <f>W9+J1</f>
        <v>62810</v>
      </c>
    </row>
    <row r="12" spans="2:23" ht="15" customHeight="1">
      <c r="B12" s="213" t="s">
        <v>101</v>
      </c>
      <c r="C12" s="229"/>
      <c r="D12" s="41">
        <f>D10+1</f>
        <v>162554</v>
      </c>
      <c r="E12" s="41">
        <f>D12+20</f>
        <v>162574</v>
      </c>
      <c r="F12" s="100">
        <f aca="true" t="shared" si="2" ref="F12:W12">E12+20</f>
        <v>162594</v>
      </c>
      <c r="G12" s="41">
        <f t="shared" si="2"/>
        <v>162614</v>
      </c>
      <c r="H12" s="100">
        <f t="shared" si="2"/>
        <v>162634</v>
      </c>
      <c r="I12" s="101">
        <f t="shared" si="2"/>
        <v>162654</v>
      </c>
      <c r="J12" s="102">
        <f t="shared" si="2"/>
        <v>162674</v>
      </c>
      <c r="K12" s="101">
        <f t="shared" si="2"/>
        <v>162694</v>
      </c>
      <c r="L12" s="102">
        <f t="shared" si="2"/>
        <v>162714</v>
      </c>
      <c r="M12" s="101">
        <f t="shared" si="2"/>
        <v>162734</v>
      </c>
      <c r="N12" s="102">
        <f t="shared" si="2"/>
        <v>162754</v>
      </c>
      <c r="O12" s="32">
        <f t="shared" si="2"/>
        <v>162774</v>
      </c>
      <c r="P12" s="33">
        <f t="shared" si="2"/>
        <v>162794</v>
      </c>
      <c r="Q12" s="32">
        <f t="shared" si="2"/>
        <v>162814</v>
      </c>
      <c r="R12" s="33">
        <f t="shared" si="2"/>
        <v>162834</v>
      </c>
      <c r="S12" s="32">
        <f t="shared" si="2"/>
        <v>162854</v>
      </c>
      <c r="T12" s="33">
        <f t="shared" si="2"/>
        <v>162874</v>
      </c>
      <c r="U12" s="32">
        <f t="shared" si="2"/>
        <v>162894</v>
      </c>
      <c r="V12" s="31">
        <f t="shared" si="2"/>
        <v>162914</v>
      </c>
      <c r="W12" s="32">
        <f t="shared" si="2"/>
        <v>162934</v>
      </c>
    </row>
    <row r="13" spans="2:23" ht="15" customHeight="1" thickBot="1">
      <c r="B13" s="217" t="s">
        <v>156</v>
      </c>
      <c r="C13" s="212"/>
      <c r="D13" s="111">
        <f>D11+J1</f>
        <v>20020</v>
      </c>
      <c r="E13" s="111">
        <f>E11+J1</f>
        <v>22690</v>
      </c>
      <c r="F13" s="112">
        <f>F11+J1</f>
        <v>25550</v>
      </c>
      <c r="G13" s="111">
        <f>G11+J1</f>
        <v>27850</v>
      </c>
      <c r="H13" s="112">
        <f>H11+J1</f>
        <v>30150</v>
      </c>
      <c r="I13" s="111">
        <f>I11+J1</f>
        <v>32450</v>
      </c>
      <c r="J13" s="114">
        <f>J11+J1</f>
        <v>34750</v>
      </c>
      <c r="K13" s="114">
        <f>K11+J1</f>
        <v>37050</v>
      </c>
      <c r="L13" s="115">
        <f>L11+J1</f>
        <v>39350</v>
      </c>
      <c r="M13" s="114">
        <f>M11+J1</f>
        <v>41650</v>
      </c>
      <c r="N13" s="116">
        <f>N11+J1</f>
        <v>43950</v>
      </c>
      <c r="O13" s="114">
        <f>O11+J1</f>
        <v>46250</v>
      </c>
      <c r="P13" s="116">
        <f>P11+J1</f>
        <v>48550</v>
      </c>
      <c r="Q13" s="114">
        <f>Q11+J1</f>
        <v>50850</v>
      </c>
      <c r="R13" s="116">
        <f>R11+J1</f>
        <v>53150</v>
      </c>
      <c r="S13" s="114">
        <f>S11+J1</f>
        <v>55450</v>
      </c>
      <c r="T13" s="116">
        <f>T11+J1</f>
        <v>57750</v>
      </c>
      <c r="U13" s="114">
        <f>U11+J1</f>
        <v>60050</v>
      </c>
      <c r="V13" s="115">
        <f>V11+J1</f>
        <v>62350</v>
      </c>
      <c r="W13" s="114">
        <f>W11+J1</f>
        <v>64650</v>
      </c>
    </row>
    <row r="14" spans="2:23" ht="15" customHeight="1">
      <c r="B14" s="213" t="s">
        <v>101</v>
      </c>
      <c r="C14" s="229"/>
      <c r="D14" s="41">
        <f>D12+1</f>
        <v>162555</v>
      </c>
      <c r="E14" s="101">
        <f>D14+20</f>
        <v>162575</v>
      </c>
      <c r="F14" s="102">
        <f aca="true" t="shared" si="3" ref="F14:W14">E14+20</f>
        <v>162595</v>
      </c>
      <c r="G14" s="101">
        <f t="shared" si="3"/>
        <v>162615</v>
      </c>
      <c r="H14" s="102">
        <f t="shared" si="3"/>
        <v>162635</v>
      </c>
      <c r="I14" s="41">
        <f t="shared" si="3"/>
        <v>162655</v>
      </c>
      <c r="J14" s="99">
        <f t="shared" si="3"/>
        <v>162675</v>
      </c>
      <c r="K14" s="41">
        <f t="shared" si="3"/>
        <v>162695</v>
      </c>
      <c r="L14" s="99">
        <f t="shared" si="3"/>
        <v>162715</v>
      </c>
      <c r="M14" s="41">
        <f t="shared" si="3"/>
        <v>162735</v>
      </c>
      <c r="N14" s="99">
        <f t="shared" si="3"/>
        <v>162755</v>
      </c>
      <c r="O14" s="27">
        <f t="shared" si="3"/>
        <v>162775</v>
      </c>
      <c r="P14" s="29">
        <f t="shared" si="3"/>
        <v>162795</v>
      </c>
      <c r="Q14" s="27">
        <f t="shared" si="3"/>
        <v>162815</v>
      </c>
      <c r="R14" s="29">
        <f t="shared" si="3"/>
        <v>162835</v>
      </c>
      <c r="S14" s="27">
        <f t="shared" si="3"/>
        <v>162855</v>
      </c>
      <c r="T14" s="29">
        <f t="shared" si="3"/>
        <v>162875</v>
      </c>
      <c r="U14" s="27">
        <f t="shared" si="3"/>
        <v>162895</v>
      </c>
      <c r="V14" s="25">
        <f t="shared" si="3"/>
        <v>162915</v>
      </c>
      <c r="W14" s="27">
        <f t="shared" si="3"/>
        <v>162935</v>
      </c>
    </row>
    <row r="15" spans="2:23" ht="15" customHeight="1" thickBot="1">
      <c r="B15" s="217" t="s">
        <v>81</v>
      </c>
      <c r="C15" s="212"/>
      <c r="D15" s="108">
        <f>D13+J1</f>
        <v>21860</v>
      </c>
      <c r="E15" s="109">
        <f>E13+J1</f>
        <v>24530</v>
      </c>
      <c r="F15" s="110">
        <f>F13+J1</f>
        <v>27390</v>
      </c>
      <c r="G15" s="109">
        <f>G13+J1</f>
        <v>29690</v>
      </c>
      <c r="H15" s="110">
        <f>H13+J1</f>
        <v>31990</v>
      </c>
      <c r="I15" s="111">
        <f>I13+J1</f>
        <v>34290</v>
      </c>
      <c r="J15" s="114">
        <f>J13+J1</f>
        <v>36590</v>
      </c>
      <c r="K15" s="114">
        <f>K13+J1</f>
        <v>38890</v>
      </c>
      <c r="L15" s="115">
        <f>L13+J1</f>
        <v>41190</v>
      </c>
      <c r="M15" s="114">
        <f>M13+J1</f>
        <v>43490</v>
      </c>
      <c r="N15" s="116">
        <f>N13+J1</f>
        <v>45790</v>
      </c>
      <c r="O15" s="114">
        <f>O13+J1</f>
        <v>48090</v>
      </c>
      <c r="P15" s="116">
        <f>P13+J1</f>
        <v>50390</v>
      </c>
      <c r="Q15" s="114">
        <f>Q13+J1</f>
        <v>52690</v>
      </c>
      <c r="R15" s="116">
        <f>R13+J1</f>
        <v>54990</v>
      </c>
      <c r="S15" s="114">
        <f>S13+J1</f>
        <v>57290</v>
      </c>
      <c r="T15" s="116">
        <f>T13+J1</f>
        <v>59590</v>
      </c>
      <c r="U15" s="114">
        <f>U13+J1</f>
        <v>61890</v>
      </c>
      <c r="V15" s="115">
        <f>V13+J1</f>
        <v>64190</v>
      </c>
      <c r="W15" s="114">
        <f>W13+J1</f>
        <v>66490</v>
      </c>
    </row>
    <row r="16" spans="2:23" ht="15" customHeight="1">
      <c r="B16" s="213" t="s">
        <v>101</v>
      </c>
      <c r="C16" s="229"/>
      <c r="D16" s="98">
        <f>D14+1</f>
        <v>162556</v>
      </c>
      <c r="E16" s="41">
        <f>D16+20</f>
        <v>162576</v>
      </c>
      <c r="F16" s="99">
        <f aca="true" t="shared" si="4" ref="F16:W16">E16+20</f>
        <v>162596</v>
      </c>
      <c r="G16" s="41">
        <f t="shared" si="4"/>
        <v>162616</v>
      </c>
      <c r="H16" s="100">
        <f t="shared" si="4"/>
        <v>162636</v>
      </c>
      <c r="I16" s="101">
        <f t="shared" si="4"/>
        <v>162656</v>
      </c>
      <c r="J16" s="102">
        <f t="shared" si="4"/>
        <v>162676</v>
      </c>
      <c r="K16" s="101">
        <f t="shared" si="4"/>
        <v>162696</v>
      </c>
      <c r="L16" s="102">
        <f t="shared" si="4"/>
        <v>162716</v>
      </c>
      <c r="M16" s="101">
        <f t="shared" si="4"/>
        <v>162736</v>
      </c>
      <c r="N16" s="102">
        <f t="shared" si="4"/>
        <v>162756</v>
      </c>
      <c r="O16" s="32">
        <f t="shared" si="4"/>
        <v>162776</v>
      </c>
      <c r="P16" s="33">
        <f t="shared" si="4"/>
        <v>162796</v>
      </c>
      <c r="Q16" s="32">
        <f t="shared" si="4"/>
        <v>162816</v>
      </c>
      <c r="R16" s="33">
        <f t="shared" si="4"/>
        <v>162836</v>
      </c>
      <c r="S16" s="32">
        <f t="shared" si="4"/>
        <v>162856</v>
      </c>
      <c r="T16" s="33">
        <f t="shared" si="4"/>
        <v>162876</v>
      </c>
      <c r="U16" s="32">
        <f t="shared" si="4"/>
        <v>162896</v>
      </c>
      <c r="V16" s="31">
        <f t="shared" si="4"/>
        <v>162916</v>
      </c>
      <c r="W16" s="32">
        <f t="shared" si="4"/>
        <v>162936</v>
      </c>
    </row>
    <row r="17" spans="2:23" ht="15" customHeight="1" thickBot="1">
      <c r="B17" s="217" t="s">
        <v>82</v>
      </c>
      <c r="C17" s="212"/>
      <c r="D17" s="113">
        <f>D15+J1</f>
        <v>23700</v>
      </c>
      <c r="E17" s="111">
        <f>E15+J1</f>
        <v>26370</v>
      </c>
      <c r="F17" s="117">
        <f>F15+J1</f>
        <v>29230</v>
      </c>
      <c r="G17" s="111">
        <f>G15+J1</f>
        <v>31530</v>
      </c>
      <c r="H17" s="112">
        <f>H15+J1</f>
        <v>33830</v>
      </c>
      <c r="I17" s="111">
        <f>I15+J1</f>
        <v>36130</v>
      </c>
      <c r="J17" s="114">
        <f>J15+J1</f>
        <v>38430</v>
      </c>
      <c r="K17" s="114">
        <f>K15+J1</f>
        <v>40730</v>
      </c>
      <c r="L17" s="115">
        <f>L15+J1</f>
        <v>43030</v>
      </c>
      <c r="M17" s="114">
        <f>M15+J1</f>
        <v>45330</v>
      </c>
      <c r="N17" s="116">
        <f>N15+J1</f>
        <v>47630</v>
      </c>
      <c r="O17" s="114">
        <f>O15+J1</f>
        <v>49930</v>
      </c>
      <c r="P17" s="116">
        <f>P15+J1</f>
        <v>52230</v>
      </c>
      <c r="Q17" s="114">
        <f>Q15+J1</f>
        <v>54530</v>
      </c>
      <c r="R17" s="116">
        <f>R15+J1</f>
        <v>56830</v>
      </c>
      <c r="S17" s="114">
        <f>S15+J1</f>
        <v>59130</v>
      </c>
      <c r="T17" s="116">
        <f>T15+J1</f>
        <v>61430</v>
      </c>
      <c r="U17" s="114">
        <f>U15+J1</f>
        <v>63730</v>
      </c>
      <c r="V17" s="115">
        <f>V15+J1</f>
        <v>66030</v>
      </c>
      <c r="W17" s="114">
        <f>W15+J1</f>
        <v>68330</v>
      </c>
    </row>
    <row r="18" spans="2:23" ht="15" customHeight="1">
      <c r="B18" s="213" t="s">
        <v>101</v>
      </c>
      <c r="C18" s="229"/>
      <c r="D18" s="103">
        <f>D16+1</f>
        <v>162557</v>
      </c>
      <c r="E18" s="101">
        <f>D18+20</f>
        <v>162577</v>
      </c>
      <c r="F18" s="102">
        <f aca="true" t="shared" si="5" ref="F18:W18">E18+20</f>
        <v>162597</v>
      </c>
      <c r="G18" s="101">
        <f t="shared" si="5"/>
        <v>162617</v>
      </c>
      <c r="H18" s="102">
        <f t="shared" si="5"/>
        <v>162637</v>
      </c>
      <c r="I18" s="41">
        <f t="shared" si="5"/>
        <v>162657</v>
      </c>
      <c r="J18" s="99">
        <f t="shared" si="5"/>
        <v>162677</v>
      </c>
      <c r="K18" s="41">
        <f t="shared" si="5"/>
        <v>162697</v>
      </c>
      <c r="L18" s="99">
        <f t="shared" si="5"/>
        <v>162717</v>
      </c>
      <c r="M18" s="41">
        <f t="shared" si="5"/>
        <v>162737</v>
      </c>
      <c r="N18" s="99">
        <f t="shared" si="5"/>
        <v>162757</v>
      </c>
      <c r="O18" s="27">
        <f t="shared" si="5"/>
        <v>162777</v>
      </c>
      <c r="P18" s="29">
        <f t="shared" si="5"/>
        <v>162797</v>
      </c>
      <c r="Q18" s="27">
        <f t="shared" si="5"/>
        <v>162817</v>
      </c>
      <c r="R18" s="29">
        <f t="shared" si="5"/>
        <v>162837</v>
      </c>
      <c r="S18" s="27">
        <f t="shared" si="5"/>
        <v>162857</v>
      </c>
      <c r="T18" s="29">
        <f t="shared" si="5"/>
        <v>162877</v>
      </c>
      <c r="U18" s="27">
        <f t="shared" si="5"/>
        <v>162897</v>
      </c>
      <c r="V18" s="25">
        <f t="shared" si="5"/>
        <v>162917</v>
      </c>
      <c r="W18" s="27">
        <f t="shared" si="5"/>
        <v>162937</v>
      </c>
    </row>
    <row r="19" spans="2:23" ht="15" customHeight="1" thickBot="1">
      <c r="B19" s="217" t="s">
        <v>83</v>
      </c>
      <c r="C19" s="212"/>
      <c r="D19" s="108">
        <f>D17+J1</f>
        <v>25540</v>
      </c>
      <c r="E19" s="109">
        <f>E17+J1</f>
        <v>28210</v>
      </c>
      <c r="F19" s="110">
        <f>F17+J1</f>
        <v>31070</v>
      </c>
      <c r="G19" s="109">
        <f>G17+J1</f>
        <v>33370</v>
      </c>
      <c r="H19" s="110">
        <f>H17+J1</f>
        <v>35670</v>
      </c>
      <c r="I19" s="111">
        <f>I17+J1</f>
        <v>37970</v>
      </c>
      <c r="J19" s="114">
        <f>J17+J1</f>
        <v>40270</v>
      </c>
      <c r="K19" s="114">
        <f>K17+J1</f>
        <v>42570</v>
      </c>
      <c r="L19" s="115">
        <f>L17+J1</f>
        <v>44870</v>
      </c>
      <c r="M19" s="114">
        <f>M17+J1</f>
        <v>47170</v>
      </c>
      <c r="N19" s="116">
        <f>N17+J1</f>
        <v>49470</v>
      </c>
      <c r="O19" s="114">
        <f>O17+J1</f>
        <v>51770</v>
      </c>
      <c r="P19" s="116">
        <f>P17+J1</f>
        <v>54070</v>
      </c>
      <c r="Q19" s="114">
        <f>Q17+J1</f>
        <v>56370</v>
      </c>
      <c r="R19" s="116">
        <f>R17+J1</f>
        <v>58670</v>
      </c>
      <c r="S19" s="114">
        <f>S17+J1</f>
        <v>60970</v>
      </c>
      <c r="T19" s="116">
        <f>T17+J1</f>
        <v>63270</v>
      </c>
      <c r="U19" s="114">
        <f>U17+J1</f>
        <v>65570</v>
      </c>
      <c r="V19" s="115">
        <f>V17+J1</f>
        <v>67870</v>
      </c>
      <c r="W19" s="114">
        <f>W17+J1</f>
        <v>70170</v>
      </c>
    </row>
    <row r="20" spans="2:23" ht="15" customHeight="1">
      <c r="B20" s="213" t="s">
        <v>101</v>
      </c>
      <c r="C20" s="229"/>
      <c r="D20" s="98">
        <f>D18+1</f>
        <v>162558</v>
      </c>
      <c r="E20" s="41">
        <f>D20+20</f>
        <v>162578</v>
      </c>
      <c r="F20" s="99">
        <f aca="true" t="shared" si="6" ref="F20:W20">E20+20</f>
        <v>162598</v>
      </c>
      <c r="G20" s="41">
        <f t="shared" si="6"/>
        <v>162618</v>
      </c>
      <c r="H20" s="100">
        <f t="shared" si="6"/>
        <v>162638</v>
      </c>
      <c r="I20" s="101">
        <f t="shared" si="6"/>
        <v>162658</v>
      </c>
      <c r="J20" s="102">
        <f t="shared" si="6"/>
        <v>162678</v>
      </c>
      <c r="K20" s="101">
        <f t="shared" si="6"/>
        <v>162698</v>
      </c>
      <c r="L20" s="102">
        <f t="shared" si="6"/>
        <v>162718</v>
      </c>
      <c r="M20" s="101">
        <f t="shared" si="6"/>
        <v>162738</v>
      </c>
      <c r="N20" s="102">
        <f t="shared" si="6"/>
        <v>162758</v>
      </c>
      <c r="O20" s="32">
        <f t="shared" si="6"/>
        <v>162778</v>
      </c>
      <c r="P20" s="33">
        <f t="shared" si="6"/>
        <v>162798</v>
      </c>
      <c r="Q20" s="32">
        <f t="shared" si="6"/>
        <v>162818</v>
      </c>
      <c r="R20" s="33">
        <f t="shared" si="6"/>
        <v>162838</v>
      </c>
      <c r="S20" s="32">
        <f t="shared" si="6"/>
        <v>162858</v>
      </c>
      <c r="T20" s="33">
        <f t="shared" si="6"/>
        <v>162878</v>
      </c>
      <c r="U20" s="32">
        <f t="shared" si="6"/>
        <v>162898</v>
      </c>
      <c r="V20" s="31">
        <f t="shared" si="6"/>
        <v>162918</v>
      </c>
      <c r="W20" s="32">
        <f t="shared" si="6"/>
        <v>162938</v>
      </c>
    </row>
    <row r="21" spans="2:23" ht="15" customHeight="1" thickBot="1">
      <c r="B21" s="217" t="s">
        <v>84</v>
      </c>
      <c r="C21" s="212"/>
      <c r="D21" s="113">
        <f>D19+J1</f>
        <v>27380</v>
      </c>
      <c r="E21" s="111">
        <f>E19+J1</f>
        <v>30050</v>
      </c>
      <c r="F21" s="117">
        <f>F19+J1</f>
        <v>32910</v>
      </c>
      <c r="G21" s="111">
        <f>G19+J1</f>
        <v>35210</v>
      </c>
      <c r="H21" s="112">
        <f>H19+J1</f>
        <v>37510</v>
      </c>
      <c r="I21" s="111">
        <f>I19+J1</f>
        <v>39810</v>
      </c>
      <c r="J21" s="114">
        <f>J19+J1</f>
        <v>42110</v>
      </c>
      <c r="K21" s="114">
        <f>K19+J1</f>
        <v>44410</v>
      </c>
      <c r="L21" s="115">
        <f>L19+J1</f>
        <v>46710</v>
      </c>
      <c r="M21" s="114">
        <f>M19+J1</f>
        <v>49010</v>
      </c>
      <c r="N21" s="116">
        <f>N19+J1</f>
        <v>51310</v>
      </c>
      <c r="O21" s="114">
        <f>O19+J1</f>
        <v>53610</v>
      </c>
      <c r="P21" s="116">
        <f>P19+J1</f>
        <v>55910</v>
      </c>
      <c r="Q21" s="114">
        <f>Q19+J1</f>
        <v>58210</v>
      </c>
      <c r="R21" s="116">
        <f>R19+J1</f>
        <v>60510</v>
      </c>
      <c r="S21" s="114">
        <f>S19+J1</f>
        <v>62810</v>
      </c>
      <c r="T21" s="116">
        <f>T19+J1</f>
        <v>65110</v>
      </c>
      <c r="U21" s="114">
        <f>U19+J1</f>
        <v>67410</v>
      </c>
      <c r="V21" s="115">
        <f>V19+J1</f>
        <v>69710</v>
      </c>
      <c r="W21" s="114">
        <f>W19+J1</f>
        <v>72010</v>
      </c>
    </row>
    <row r="22" spans="2:23" ht="15" customHeight="1">
      <c r="B22" s="213" t="s">
        <v>101</v>
      </c>
      <c r="C22" s="229"/>
      <c r="D22" s="103">
        <f>D20+1</f>
        <v>162559</v>
      </c>
      <c r="E22" s="101">
        <f>D22+20</f>
        <v>162579</v>
      </c>
      <c r="F22" s="102">
        <f aca="true" t="shared" si="7" ref="F22:W22">E22+20</f>
        <v>162599</v>
      </c>
      <c r="G22" s="101">
        <f t="shared" si="7"/>
        <v>162619</v>
      </c>
      <c r="H22" s="102">
        <f t="shared" si="7"/>
        <v>162639</v>
      </c>
      <c r="I22" s="41">
        <f t="shared" si="7"/>
        <v>162659</v>
      </c>
      <c r="J22" s="99">
        <f t="shared" si="7"/>
        <v>162679</v>
      </c>
      <c r="K22" s="41">
        <f t="shared" si="7"/>
        <v>162699</v>
      </c>
      <c r="L22" s="99">
        <f t="shared" si="7"/>
        <v>162719</v>
      </c>
      <c r="M22" s="41">
        <f t="shared" si="7"/>
        <v>162739</v>
      </c>
      <c r="N22" s="99">
        <f t="shared" si="7"/>
        <v>162759</v>
      </c>
      <c r="O22" s="27">
        <f t="shared" si="7"/>
        <v>162779</v>
      </c>
      <c r="P22" s="29">
        <f t="shared" si="7"/>
        <v>162799</v>
      </c>
      <c r="Q22" s="27">
        <f t="shared" si="7"/>
        <v>162819</v>
      </c>
      <c r="R22" s="29">
        <f t="shared" si="7"/>
        <v>162839</v>
      </c>
      <c r="S22" s="27">
        <f t="shared" si="7"/>
        <v>162859</v>
      </c>
      <c r="T22" s="29">
        <f t="shared" si="7"/>
        <v>162879</v>
      </c>
      <c r="U22" s="27">
        <f t="shared" si="7"/>
        <v>162899</v>
      </c>
      <c r="V22" s="25">
        <f t="shared" si="7"/>
        <v>162919</v>
      </c>
      <c r="W22" s="27">
        <f t="shared" si="7"/>
        <v>162939</v>
      </c>
    </row>
    <row r="23" spans="2:23" ht="15" customHeight="1" thickBot="1">
      <c r="B23" s="217" t="s">
        <v>85</v>
      </c>
      <c r="C23" s="212"/>
      <c r="D23" s="108">
        <f>D21+J1</f>
        <v>29220</v>
      </c>
      <c r="E23" s="109">
        <f>E21+J1</f>
        <v>31890</v>
      </c>
      <c r="F23" s="110">
        <f>F21+J1</f>
        <v>34750</v>
      </c>
      <c r="G23" s="109">
        <f>G21+J1</f>
        <v>37050</v>
      </c>
      <c r="H23" s="110">
        <f>H21+J1</f>
        <v>39350</v>
      </c>
      <c r="I23" s="111">
        <f>I21+J1</f>
        <v>41650</v>
      </c>
      <c r="J23" s="114">
        <f>J21+J1</f>
        <v>43950</v>
      </c>
      <c r="K23" s="114">
        <f>K21+J1</f>
        <v>46250</v>
      </c>
      <c r="L23" s="115">
        <f>L21+J1</f>
        <v>48550</v>
      </c>
      <c r="M23" s="114">
        <f>M21+J1</f>
        <v>50850</v>
      </c>
      <c r="N23" s="116">
        <f>N21+J1</f>
        <v>53150</v>
      </c>
      <c r="O23" s="114">
        <f>O21+J1</f>
        <v>55450</v>
      </c>
      <c r="P23" s="116">
        <f>P21+J1</f>
        <v>57750</v>
      </c>
      <c r="Q23" s="114">
        <f>Q21+J1</f>
        <v>60050</v>
      </c>
      <c r="R23" s="116">
        <f>R21+J1</f>
        <v>62350</v>
      </c>
      <c r="S23" s="114">
        <f>S21+J1</f>
        <v>64650</v>
      </c>
      <c r="T23" s="116">
        <f>T21+J1</f>
        <v>66950</v>
      </c>
      <c r="U23" s="114">
        <f>U21+J1</f>
        <v>69250</v>
      </c>
      <c r="V23" s="115">
        <f>V21+J1</f>
        <v>71550</v>
      </c>
      <c r="W23" s="114">
        <f>W21+J1</f>
        <v>73850</v>
      </c>
    </row>
    <row r="24" spans="2:23" ht="15" customHeight="1">
      <c r="B24" s="213" t="s">
        <v>101</v>
      </c>
      <c r="C24" s="229"/>
      <c r="D24" s="98">
        <f>D22+1</f>
        <v>162560</v>
      </c>
      <c r="E24" s="41">
        <f>D24+20</f>
        <v>162580</v>
      </c>
      <c r="F24" s="99">
        <f aca="true" t="shared" si="8" ref="F24:W24">E24+20</f>
        <v>162600</v>
      </c>
      <c r="G24" s="41">
        <f t="shared" si="8"/>
        <v>162620</v>
      </c>
      <c r="H24" s="100">
        <f t="shared" si="8"/>
        <v>162640</v>
      </c>
      <c r="I24" s="101">
        <f t="shared" si="8"/>
        <v>162660</v>
      </c>
      <c r="J24" s="102">
        <f t="shared" si="8"/>
        <v>162680</v>
      </c>
      <c r="K24" s="101">
        <f t="shared" si="8"/>
        <v>162700</v>
      </c>
      <c r="L24" s="102">
        <f t="shared" si="8"/>
        <v>162720</v>
      </c>
      <c r="M24" s="101">
        <f t="shared" si="8"/>
        <v>162740</v>
      </c>
      <c r="N24" s="102">
        <f t="shared" si="8"/>
        <v>162760</v>
      </c>
      <c r="O24" s="32">
        <f t="shared" si="8"/>
        <v>162780</v>
      </c>
      <c r="P24" s="33">
        <f t="shared" si="8"/>
        <v>162800</v>
      </c>
      <c r="Q24" s="32">
        <f t="shared" si="8"/>
        <v>162820</v>
      </c>
      <c r="R24" s="33">
        <f t="shared" si="8"/>
        <v>162840</v>
      </c>
      <c r="S24" s="32">
        <f t="shared" si="8"/>
        <v>162860</v>
      </c>
      <c r="T24" s="33">
        <f t="shared" si="8"/>
        <v>162880</v>
      </c>
      <c r="U24" s="32">
        <f t="shared" si="8"/>
        <v>162900</v>
      </c>
      <c r="V24" s="31">
        <f t="shared" si="8"/>
        <v>162920</v>
      </c>
      <c r="W24" s="32">
        <f t="shared" si="8"/>
        <v>162940</v>
      </c>
    </row>
    <row r="25" spans="2:23" ht="15" customHeight="1" thickBot="1">
      <c r="B25" s="217" t="s">
        <v>86</v>
      </c>
      <c r="C25" s="212"/>
      <c r="D25" s="113">
        <f>D23+J1</f>
        <v>31060</v>
      </c>
      <c r="E25" s="111">
        <f>E23+J1</f>
        <v>33730</v>
      </c>
      <c r="F25" s="117">
        <f>F23+J1</f>
        <v>36590</v>
      </c>
      <c r="G25" s="111">
        <f>G23+J1</f>
        <v>38890</v>
      </c>
      <c r="H25" s="112">
        <f>H23+J1</f>
        <v>41190</v>
      </c>
      <c r="I25" s="109">
        <f>I23+J1</f>
        <v>43490</v>
      </c>
      <c r="J25" s="109">
        <f>J23+J1</f>
        <v>45790</v>
      </c>
      <c r="K25" s="109">
        <f>K23+J1</f>
        <v>48090</v>
      </c>
      <c r="L25" s="108">
        <f>L23+J1</f>
        <v>50390</v>
      </c>
      <c r="M25" s="109">
        <f>M23+J1</f>
        <v>52690</v>
      </c>
      <c r="N25" s="110">
        <f>N23+J1</f>
        <v>54990</v>
      </c>
      <c r="O25" s="109">
        <f>O23+J1</f>
        <v>57290</v>
      </c>
      <c r="P25" s="110">
        <f>P23+J1</f>
        <v>59590</v>
      </c>
      <c r="Q25" s="109">
        <f>Q23+J1</f>
        <v>61890</v>
      </c>
      <c r="R25" s="110">
        <f>R23+J1</f>
        <v>64190</v>
      </c>
      <c r="S25" s="109">
        <f>S23+J1</f>
        <v>66490</v>
      </c>
      <c r="T25" s="110">
        <f>T23+J1</f>
        <v>68790</v>
      </c>
      <c r="U25" s="109">
        <f>U23+J1</f>
        <v>71090</v>
      </c>
      <c r="V25" s="108">
        <f>V23+J1</f>
        <v>73390</v>
      </c>
      <c r="W25" s="109">
        <f>W23+J1</f>
        <v>75690</v>
      </c>
    </row>
    <row r="26" spans="2:23" ht="15" customHeight="1">
      <c r="B26" s="213" t="s">
        <v>101</v>
      </c>
      <c r="C26" s="229"/>
      <c r="D26" s="103">
        <f>D24+1</f>
        <v>162561</v>
      </c>
      <c r="E26" s="101">
        <f>D26+20</f>
        <v>162581</v>
      </c>
      <c r="F26" s="102">
        <f aca="true" t="shared" si="9" ref="F26:W26">E26+20</f>
        <v>162601</v>
      </c>
      <c r="G26" s="101">
        <f t="shared" si="9"/>
        <v>162621</v>
      </c>
      <c r="H26" s="102">
        <f t="shared" si="9"/>
        <v>162641</v>
      </c>
      <c r="I26" s="41">
        <f t="shared" si="9"/>
        <v>162661</v>
      </c>
      <c r="J26" s="98">
        <f t="shared" si="9"/>
        <v>162681</v>
      </c>
      <c r="K26" s="41">
        <f t="shared" si="9"/>
        <v>162701</v>
      </c>
      <c r="L26" s="99">
        <f t="shared" si="9"/>
        <v>162721</v>
      </c>
      <c r="M26" s="41">
        <f t="shared" si="9"/>
        <v>162741</v>
      </c>
      <c r="N26" s="99">
        <f t="shared" si="9"/>
        <v>162761</v>
      </c>
      <c r="O26" s="27">
        <f t="shared" si="9"/>
        <v>162781</v>
      </c>
      <c r="P26" s="29">
        <f t="shared" si="9"/>
        <v>162801</v>
      </c>
      <c r="Q26" s="27">
        <f t="shared" si="9"/>
        <v>162821</v>
      </c>
      <c r="R26" s="29">
        <f t="shared" si="9"/>
        <v>162841</v>
      </c>
      <c r="S26" s="27">
        <f t="shared" si="9"/>
        <v>162861</v>
      </c>
      <c r="T26" s="29">
        <f t="shared" si="9"/>
        <v>162881</v>
      </c>
      <c r="U26" s="27">
        <f t="shared" si="9"/>
        <v>162901</v>
      </c>
      <c r="V26" s="25">
        <f t="shared" si="9"/>
        <v>162921</v>
      </c>
      <c r="W26" s="27">
        <f t="shared" si="9"/>
        <v>162941</v>
      </c>
    </row>
    <row r="27" spans="2:23" ht="15" customHeight="1" thickBot="1">
      <c r="B27" s="217" t="s">
        <v>87</v>
      </c>
      <c r="C27" s="212"/>
      <c r="D27" s="108">
        <f>D25+J1</f>
        <v>32900</v>
      </c>
      <c r="E27" s="109">
        <f>E25+J1</f>
        <v>35570</v>
      </c>
      <c r="F27" s="110">
        <f>F25+J1</f>
        <v>38430</v>
      </c>
      <c r="G27" s="109">
        <f>G25+J1</f>
        <v>40730</v>
      </c>
      <c r="H27" s="110">
        <f>H25+J1</f>
        <v>43030</v>
      </c>
      <c r="I27" s="111">
        <f>I25+J1</f>
        <v>45330</v>
      </c>
      <c r="J27" s="114">
        <f>J25+J1</f>
        <v>47630</v>
      </c>
      <c r="K27" s="114">
        <f>K25+J1</f>
        <v>49930</v>
      </c>
      <c r="L27" s="115">
        <f>L25+J1</f>
        <v>52230</v>
      </c>
      <c r="M27" s="114">
        <f>M25+J1</f>
        <v>54530</v>
      </c>
      <c r="N27" s="116">
        <f>N25+J1</f>
        <v>56830</v>
      </c>
      <c r="O27" s="114">
        <f>O25+J1</f>
        <v>59130</v>
      </c>
      <c r="P27" s="116">
        <f>P25+J1</f>
        <v>61430</v>
      </c>
      <c r="Q27" s="114">
        <f>Q25+J1</f>
        <v>63730</v>
      </c>
      <c r="R27" s="116">
        <f>R25+J1</f>
        <v>66030</v>
      </c>
      <c r="S27" s="114">
        <f>S25+J1</f>
        <v>68330</v>
      </c>
      <c r="T27" s="116">
        <f>T25+J1</f>
        <v>70630</v>
      </c>
      <c r="U27" s="114">
        <f>U25+J1</f>
        <v>72930</v>
      </c>
      <c r="V27" s="115">
        <f>V25+J1</f>
        <v>75230</v>
      </c>
      <c r="W27" s="114">
        <f>W25+J1</f>
        <v>77530</v>
      </c>
    </row>
    <row r="28" spans="2:23" ht="15" customHeight="1">
      <c r="B28" s="213" t="s">
        <v>101</v>
      </c>
      <c r="C28" s="229"/>
      <c r="D28" s="98">
        <f>D26+1</f>
        <v>162562</v>
      </c>
      <c r="E28" s="41">
        <f>D28+20</f>
        <v>162582</v>
      </c>
      <c r="F28" s="99">
        <f aca="true" t="shared" si="10" ref="F28:W28">E28+20</f>
        <v>162602</v>
      </c>
      <c r="G28" s="41">
        <f t="shared" si="10"/>
        <v>162622</v>
      </c>
      <c r="H28" s="100">
        <f t="shared" si="10"/>
        <v>162642</v>
      </c>
      <c r="I28" s="101">
        <f t="shared" si="10"/>
        <v>162662</v>
      </c>
      <c r="J28" s="102">
        <f t="shared" si="10"/>
        <v>162682</v>
      </c>
      <c r="K28" s="101">
        <f t="shared" si="10"/>
        <v>162702</v>
      </c>
      <c r="L28" s="102">
        <f t="shared" si="10"/>
        <v>162722</v>
      </c>
      <c r="M28" s="101">
        <f t="shared" si="10"/>
        <v>162742</v>
      </c>
      <c r="N28" s="102">
        <f t="shared" si="10"/>
        <v>162762</v>
      </c>
      <c r="O28" s="32">
        <f t="shared" si="10"/>
        <v>162782</v>
      </c>
      <c r="P28" s="33">
        <f t="shared" si="10"/>
        <v>162802</v>
      </c>
      <c r="Q28" s="32">
        <f t="shared" si="10"/>
        <v>162822</v>
      </c>
      <c r="R28" s="33">
        <f t="shared" si="10"/>
        <v>162842</v>
      </c>
      <c r="S28" s="32">
        <f t="shared" si="10"/>
        <v>162862</v>
      </c>
      <c r="T28" s="33">
        <f t="shared" si="10"/>
        <v>162882</v>
      </c>
      <c r="U28" s="32">
        <f t="shared" si="10"/>
        <v>162902</v>
      </c>
      <c r="V28" s="31">
        <f t="shared" si="10"/>
        <v>162922</v>
      </c>
      <c r="W28" s="32">
        <f t="shared" si="10"/>
        <v>162942</v>
      </c>
    </row>
    <row r="29" spans="2:23" ht="15" customHeight="1" thickBot="1">
      <c r="B29" s="217" t="s">
        <v>88</v>
      </c>
      <c r="C29" s="212"/>
      <c r="D29" s="113">
        <f>D27+J1</f>
        <v>34740</v>
      </c>
      <c r="E29" s="111">
        <f>E27+J1</f>
        <v>37410</v>
      </c>
      <c r="F29" s="117">
        <f>F27+J1</f>
        <v>40270</v>
      </c>
      <c r="G29" s="111">
        <f>G27+J1</f>
        <v>42570</v>
      </c>
      <c r="H29" s="112">
        <f>H27+J1</f>
        <v>44870</v>
      </c>
      <c r="I29" s="109">
        <f>I27+J1</f>
        <v>47170</v>
      </c>
      <c r="J29" s="114">
        <f>J27+J1</f>
        <v>49470</v>
      </c>
      <c r="K29" s="114">
        <f>K27+J1</f>
        <v>51770</v>
      </c>
      <c r="L29" s="115">
        <f>L27+J1</f>
        <v>54070</v>
      </c>
      <c r="M29" s="114">
        <f>M27+J1</f>
        <v>56370</v>
      </c>
      <c r="N29" s="116">
        <f>N27+J1</f>
        <v>58670</v>
      </c>
      <c r="O29" s="114">
        <f>O27+J1</f>
        <v>60970</v>
      </c>
      <c r="P29" s="116">
        <f>P27+J1</f>
        <v>63270</v>
      </c>
      <c r="Q29" s="114">
        <f>Q27+J1</f>
        <v>65570</v>
      </c>
      <c r="R29" s="116">
        <f>R27+J1</f>
        <v>67870</v>
      </c>
      <c r="S29" s="114">
        <f>S27+J1</f>
        <v>70170</v>
      </c>
      <c r="T29" s="116">
        <f>T27+J1</f>
        <v>72470</v>
      </c>
      <c r="U29" s="114">
        <f>U27+J1</f>
        <v>74770</v>
      </c>
      <c r="V29" s="115">
        <f>V27+J1</f>
        <v>77070</v>
      </c>
      <c r="W29" s="114">
        <f>W27+J1</f>
        <v>79370</v>
      </c>
    </row>
    <row r="30" spans="2:23" ht="15" customHeight="1">
      <c r="B30" s="213" t="s">
        <v>101</v>
      </c>
      <c r="C30" s="229"/>
      <c r="D30" s="103">
        <f>D28+1</f>
        <v>162563</v>
      </c>
      <c r="E30" s="101">
        <f aca="true" t="shared" si="11" ref="E30:W30">D30+20</f>
        <v>162583</v>
      </c>
      <c r="F30" s="102">
        <f t="shared" si="11"/>
        <v>162603</v>
      </c>
      <c r="G30" s="101">
        <f t="shared" si="11"/>
        <v>162623</v>
      </c>
      <c r="H30" s="102">
        <f t="shared" si="11"/>
        <v>162643</v>
      </c>
      <c r="I30" s="41">
        <f t="shared" si="11"/>
        <v>162663</v>
      </c>
      <c r="J30" s="99">
        <f t="shared" si="11"/>
        <v>162683</v>
      </c>
      <c r="K30" s="41">
        <f t="shared" si="11"/>
        <v>162703</v>
      </c>
      <c r="L30" s="99">
        <f t="shared" si="11"/>
        <v>162723</v>
      </c>
      <c r="M30" s="41">
        <f t="shared" si="11"/>
        <v>162743</v>
      </c>
      <c r="N30" s="99">
        <f t="shared" si="11"/>
        <v>162763</v>
      </c>
      <c r="O30" s="27">
        <f t="shared" si="11"/>
        <v>162783</v>
      </c>
      <c r="P30" s="29">
        <f t="shared" si="11"/>
        <v>162803</v>
      </c>
      <c r="Q30" s="27">
        <f t="shared" si="11"/>
        <v>162823</v>
      </c>
      <c r="R30" s="29">
        <f t="shared" si="11"/>
        <v>162843</v>
      </c>
      <c r="S30" s="27">
        <f t="shared" si="11"/>
        <v>162863</v>
      </c>
      <c r="T30" s="29">
        <f t="shared" si="11"/>
        <v>162883</v>
      </c>
      <c r="U30" s="27">
        <f t="shared" si="11"/>
        <v>162903</v>
      </c>
      <c r="V30" s="25">
        <f t="shared" si="11"/>
        <v>162923</v>
      </c>
      <c r="W30" s="27">
        <f t="shared" si="11"/>
        <v>162943</v>
      </c>
    </row>
    <row r="31" spans="2:23" ht="15" customHeight="1" thickBot="1">
      <c r="B31" s="217" t="s">
        <v>89</v>
      </c>
      <c r="C31" s="212"/>
      <c r="D31" s="108">
        <f>D29+J1</f>
        <v>36580</v>
      </c>
      <c r="E31" s="109">
        <f>E29+J1</f>
        <v>39250</v>
      </c>
      <c r="F31" s="110">
        <f>F29+J1</f>
        <v>42110</v>
      </c>
      <c r="G31" s="109">
        <f>G29+J1</f>
        <v>44410</v>
      </c>
      <c r="H31" s="110">
        <f>H29+J1</f>
        <v>46710</v>
      </c>
      <c r="I31" s="109">
        <f>I29+J1</f>
        <v>49010</v>
      </c>
      <c r="J31" s="114">
        <f>J29+J1</f>
        <v>51310</v>
      </c>
      <c r="K31" s="114">
        <f>K29+J1</f>
        <v>53610</v>
      </c>
      <c r="L31" s="115">
        <f>L29+J1</f>
        <v>55910</v>
      </c>
      <c r="M31" s="114">
        <f>M29+J1</f>
        <v>58210</v>
      </c>
      <c r="N31" s="116">
        <f>N29+J1</f>
        <v>60510</v>
      </c>
      <c r="O31" s="114">
        <f>O29+J1</f>
        <v>62810</v>
      </c>
      <c r="P31" s="116">
        <f>P29+J1</f>
        <v>65110</v>
      </c>
      <c r="Q31" s="114">
        <f>Q29+J1</f>
        <v>67410</v>
      </c>
      <c r="R31" s="116">
        <f>R29+J1</f>
        <v>69710</v>
      </c>
      <c r="S31" s="114">
        <f>S29+J1</f>
        <v>72010</v>
      </c>
      <c r="T31" s="116">
        <f>T29+J1</f>
        <v>74310</v>
      </c>
      <c r="U31" s="114">
        <f>U29+J1</f>
        <v>76610</v>
      </c>
      <c r="V31" s="115">
        <f>V29+J1</f>
        <v>78910</v>
      </c>
      <c r="W31" s="114">
        <f>W29+J1</f>
        <v>81210</v>
      </c>
    </row>
    <row r="32" spans="2:23" ht="15" customHeight="1">
      <c r="B32" s="213" t="s">
        <v>101</v>
      </c>
      <c r="C32" s="229"/>
      <c r="D32" s="98">
        <f>D30+1</f>
        <v>162564</v>
      </c>
      <c r="E32" s="41">
        <f aca="true" t="shared" si="12" ref="E32:J32">D32+20</f>
        <v>162584</v>
      </c>
      <c r="F32" s="99">
        <f t="shared" si="12"/>
        <v>162604</v>
      </c>
      <c r="G32" s="41">
        <f t="shared" si="12"/>
        <v>162624</v>
      </c>
      <c r="H32" s="100">
        <f t="shared" si="12"/>
        <v>162644</v>
      </c>
      <c r="I32" s="41">
        <f t="shared" si="12"/>
        <v>162664</v>
      </c>
      <c r="J32" s="102">
        <f t="shared" si="12"/>
        <v>162684</v>
      </c>
      <c r="K32" s="101">
        <f aca="true" t="shared" si="13" ref="K32:W32">J32+20</f>
        <v>162704</v>
      </c>
      <c r="L32" s="102">
        <f t="shared" si="13"/>
        <v>162724</v>
      </c>
      <c r="M32" s="101">
        <f t="shared" si="13"/>
        <v>162744</v>
      </c>
      <c r="N32" s="102">
        <f t="shared" si="13"/>
        <v>162764</v>
      </c>
      <c r="O32" s="32">
        <f t="shared" si="13"/>
        <v>162784</v>
      </c>
      <c r="P32" s="33">
        <f t="shared" si="13"/>
        <v>162804</v>
      </c>
      <c r="Q32" s="32">
        <f t="shared" si="13"/>
        <v>162824</v>
      </c>
      <c r="R32" s="33">
        <f t="shared" si="13"/>
        <v>162844</v>
      </c>
      <c r="S32" s="32">
        <f t="shared" si="13"/>
        <v>162864</v>
      </c>
      <c r="T32" s="33">
        <f t="shared" si="13"/>
        <v>162884</v>
      </c>
      <c r="U32" s="32">
        <f t="shared" si="13"/>
        <v>162904</v>
      </c>
      <c r="V32" s="31">
        <f t="shared" si="13"/>
        <v>162924</v>
      </c>
      <c r="W32" s="32">
        <f t="shared" si="13"/>
        <v>162944</v>
      </c>
    </row>
    <row r="33" spans="2:23" ht="15" customHeight="1" thickBot="1">
      <c r="B33" s="217" t="s">
        <v>90</v>
      </c>
      <c r="C33" s="212"/>
      <c r="D33" s="113">
        <f>D31+J1</f>
        <v>38420</v>
      </c>
      <c r="E33" s="111">
        <f>E31+J1</f>
        <v>41090</v>
      </c>
      <c r="F33" s="117">
        <f>F31+J1</f>
        <v>43950</v>
      </c>
      <c r="G33" s="111">
        <f>G31+J1</f>
        <v>46250</v>
      </c>
      <c r="H33" s="112">
        <f>H31+J1</f>
        <v>48550</v>
      </c>
      <c r="I33" s="109">
        <f>I31+J1</f>
        <v>50850</v>
      </c>
      <c r="J33" s="114">
        <f>J31+J1</f>
        <v>53150</v>
      </c>
      <c r="K33" s="114">
        <f>K31+J1</f>
        <v>55450</v>
      </c>
      <c r="L33" s="115">
        <f>L31+J1</f>
        <v>57750</v>
      </c>
      <c r="M33" s="114">
        <f>M31+J1</f>
        <v>60050</v>
      </c>
      <c r="N33" s="116">
        <f>N31+J1</f>
        <v>62350</v>
      </c>
      <c r="O33" s="114">
        <f>O31+J1</f>
        <v>64650</v>
      </c>
      <c r="P33" s="116">
        <f>P31+J1</f>
        <v>66950</v>
      </c>
      <c r="Q33" s="114">
        <f>Q31+J1</f>
        <v>69250</v>
      </c>
      <c r="R33" s="116">
        <f>R31+J1</f>
        <v>71550</v>
      </c>
      <c r="S33" s="114">
        <f>S31+J1</f>
        <v>73850</v>
      </c>
      <c r="T33" s="116">
        <f>T31+J1</f>
        <v>76150</v>
      </c>
      <c r="U33" s="114">
        <f>U31+J1</f>
        <v>78450</v>
      </c>
      <c r="V33" s="115">
        <f>V31+J1</f>
        <v>80750</v>
      </c>
      <c r="W33" s="114">
        <f>W31+J1</f>
        <v>83050</v>
      </c>
    </row>
    <row r="34" spans="2:23" ht="15" customHeight="1">
      <c r="B34" s="213" t="s">
        <v>101</v>
      </c>
      <c r="C34" s="229"/>
      <c r="D34" s="103">
        <f>D32+1</f>
        <v>162565</v>
      </c>
      <c r="E34" s="101">
        <f>D34+20</f>
        <v>162585</v>
      </c>
      <c r="F34" s="102">
        <f aca="true" t="shared" si="14" ref="F34:W34">E34+20</f>
        <v>162605</v>
      </c>
      <c r="G34" s="101">
        <f t="shared" si="14"/>
        <v>162625</v>
      </c>
      <c r="H34" s="102">
        <f t="shared" si="14"/>
        <v>162645</v>
      </c>
      <c r="I34" s="41">
        <f t="shared" si="14"/>
        <v>162665</v>
      </c>
      <c r="J34" s="99">
        <f t="shared" si="14"/>
        <v>162685</v>
      </c>
      <c r="K34" s="41">
        <f t="shared" si="14"/>
        <v>162705</v>
      </c>
      <c r="L34" s="99">
        <f t="shared" si="14"/>
        <v>162725</v>
      </c>
      <c r="M34" s="41">
        <f t="shared" si="14"/>
        <v>162745</v>
      </c>
      <c r="N34" s="99">
        <f t="shared" si="14"/>
        <v>162765</v>
      </c>
      <c r="O34" s="27">
        <f t="shared" si="14"/>
        <v>162785</v>
      </c>
      <c r="P34" s="29">
        <f t="shared" si="14"/>
        <v>162805</v>
      </c>
      <c r="Q34" s="27">
        <f t="shared" si="14"/>
        <v>162825</v>
      </c>
      <c r="R34" s="29">
        <f t="shared" si="14"/>
        <v>162845</v>
      </c>
      <c r="S34" s="27">
        <f t="shared" si="14"/>
        <v>162865</v>
      </c>
      <c r="T34" s="29">
        <f t="shared" si="14"/>
        <v>162885</v>
      </c>
      <c r="U34" s="27">
        <f t="shared" si="14"/>
        <v>162905</v>
      </c>
      <c r="V34" s="25">
        <f t="shared" si="14"/>
        <v>162925</v>
      </c>
      <c r="W34" s="27">
        <f t="shared" si="14"/>
        <v>162945</v>
      </c>
    </row>
    <row r="35" spans="2:23" ht="15" customHeight="1" thickBot="1">
      <c r="B35" s="217" t="s">
        <v>91</v>
      </c>
      <c r="C35" s="212"/>
      <c r="D35" s="108">
        <f>D33+J1</f>
        <v>40260</v>
      </c>
      <c r="E35" s="109">
        <f>E33+J1</f>
        <v>42930</v>
      </c>
      <c r="F35" s="110">
        <f>F33+J1</f>
        <v>45790</v>
      </c>
      <c r="G35" s="109">
        <f>G33+J1</f>
        <v>48090</v>
      </c>
      <c r="H35" s="110">
        <f>H33+J1</f>
        <v>50390</v>
      </c>
      <c r="I35" s="111">
        <f>I33+J1</f>
        <v>52690</v>
      </c>
      <c r="J35" s="114">
        <f>J33+J1</f>
        <v>54990</v>
      </c>
      <c r="K35" s="114">
        <f>K33+J1</f>
        <v>57290</v>
      </c>
      <c r="L35" s="115">
        <f>L33+J1</f>
        <v>59590</v>
      </c>
      <c r="M35" s="114">
        <f>M33+J1</f>
        <v>61890</v>
      </c>
      <c r="N35" s="116">
        <f>N33+J1</f>
        <v>64190</v>
      </c>
      <c r="O35" s="114">
        <f>O33+J1</f>
        <v>66490</v>
      </c>
      <c r="P35" s="116">
        <f>P33+J1</f>
        <v>68790</v>
      </c>
      <c r="Q35" s="114">
        <f>Q33+J1</f>
        <v>71090</v>
      </c>
      <c r="R35" s="116">
        <f>R33+J1</f>
        <v>73390</v>
      </c>
      <c r="S35" s="114">
        <f>S33+J1</f>
        <v>75690</v>
      </c>
      <c r="T35" s="116">
        <f>T33+J1</f>
        <v>77990</v>
      </c>
      <c r="U35" s="114">
        <f>U33+J1</f>
        <v>80290</v>
      </c>
      <c r="V35" s="115">
        <f>V33+J1</f>
        <v>82590</v>
      </c>
      <c r="W35" s="114">
        <f>W33+J1</f>
        <v>84890</v>
      </c>
    </row>
    <row r="36" spans="2:23" ht="15" customHeight="1">
      <c r="B36" s="213" t="s">
        <v>101</v>
      </c>
      <c r="C36" s="229"/>
      <c r="D36" s="98">
        <f>D34+1</f>
        <v>162566</v>
      </c>
      <c r="E36" s="41">
        <f>D36+20</f>
        <v>162586</v>
      </c>
      <c r="F36" s="99">
        <f>E36+20</f>
        <v>162606</v>
      </c>
      <c r="G36" s="41">
        <f>F36+20</f>
        <v>162626</v>
      </c>
      <c r="H36" s="100">
        <f>G36+20</f>
        <v>162646</v>
      </c>
      <c r="I36" s="101">
        <f aca="true" t="shared" si="15" ref="I36:W36">H36+20</f>
        <v>162666</v>
      </c>
      <c r="J36" s="102">
        <f t="shared" si="15"/>
        <v>162686</v>
      </c>
      <c r="K36" s="101">
        <f t="shared" si="15"/>
        <v>162706</v>
      </c>
      <c r="L36" s="102">
        <f t="shared" si="15"/>
        <v>162726</v>
      </c>
      <c r="M36" s="101">
        <f t="shared" si="15"/>
        <v>162746</v>
      </c>
      <c r="N36" s="102">
        <f t="shared" si="15"/>
        <v>162766</v>
      </c>
      <c r="O36" s="32">
        <f t="shared" si="15"/>
        <v>162786</v>
      </c>
      <c r="P36" s="33">
        <f t="shared" si="15"/>
        <v>162806</v>
      </c>
      <c r="Q36" s="32">
        <f t="shared" si="15"/>
        <v>162826</v>
      </c>
      <c r="R36" s="33">
        <f t="shared" si="15"/>
        <v>162846</v>
      </c>
      <c r="S36" s="32">
        <f t="shared" si="15"/>
        <v>162866</v>
      </c>
      <c r="T36" s="33">
        <f t="shared" si="15"/>
        <v>162886</v>
      </c>
      <c r="U36" s="32">
        <f t="shared" si="15"/>
        <v>162906</v>
      </c>
      <c r="V36" s="31">
        <f t="shared" si="15"/>
        <v>162926</v>
      </c>
      <c r="W36" s="32">
        <f t="shared" si="15"/>
        <v>162946</v>
      </c>
    </row>
    <row r="37" spans="2:23" ht="15" customHeight="1" thickBot="1">
      <c r="B37" s="217" t="s">
        <v>92</v>
      </c>
      <c r="C37" s="212"/>
      <c r="D37" s="113">
        <f>D35+J1</f>
        <v>42100</v>
      </c>
      <c r="E37" s="111">
        <f>E35+J1</f>
        <v>44770</v>
      </c>
      <c r="F37" s="117">
        <f>F35+J1</f>
        <v>47630</v>
      </c>
      <c r="G37" s="111">
        <f>G35+J1</f>
        <v>49930</v>
      </c>
      <c r="H37" s="112">
        <f>H35+J1</f>
        <v>52230</v>
      </c>
      <c r="I37" s="109">
        <f>I35+J1</f>
        <v>54530</v>
      </c>
      <c r="J37" s="114">
        <f>J35+J1</f>
        <v>56830</v>
      </c>
      <c r="K37" s="114">
        <f>K35+J1</f>
        <v>59130</v>
      </c>
      <c r="L37" s="115">
        <f>L35+J1</f>
        <v>61430</v>
      </c>
      <c r="M37" s="114">
        <f>M35+J1</f>
        <v>63730</v>
      </c>
      <c r="N37" s="116">
        <f>N35+J1</f>
        <v>66030</v>
      </c>
      <c r="O37" s="114">
        <f>O35+J1</f>
        <v>68330</v>
      </c>
      <c r="P37" s="116">
        <f>P35+J1</f>
        <v>70630</v>
      </c>
      <c r="Q37" s="114">
        <f>Q35+J1</f>
        <v>72930</v>
      </c>
      <c r="R37" s="116">
        <f>R35+J1</f>
        <v>75230</v>
      </c>
      <c r="S37" s="114">
        <f>S35+J1</f>
        <v>77530</v>
      </c>
      <c r="T37" s="116">
        <f>T35+J1</f>
        <v>79830</v>
      </c>
      <c r="U37" s="114">
        <f>U35+J1</f>
        <v>82130</v>
      </c>
      <c r="V37" s="115">
        <f>V35+J1</f>
        <v>84430</v>
      </c>
      <c r="W37" s="114">
        <f>W35+J1</f>
        <v>86730</v>
      </c>
    </row>
    <row r="38" spans="2:23" ht="15" customHeight="1">
      <c r="B38" s="213" t="s">
        <v>101</v>
      </c>
      <c r="C38" s="229"/>
      <c r="D38" s="103">
        <f>D36+1</f>
        <v>162567</v>
      </c>
      <c r="E38" s="101">
        <f>D38+20</f>
        <v>162587</v>
      </c>
      <c r="F38" s="102">
        <f aca="true" t="shared" si="16" ref="F38:W38">E38+20</f>
        <v>162607</v>
      </c>
      <c r="G38" s="101">
        <f t="shared" si="16"/>
        <v>162627</v>
      </c>
      <c r="H38" s="102">
        <f t="shared" si="16"/>
        <v>162647</v>
      </c>
      <c r="I38" s="41">
        <f t="shared" si="16"/>
        <v>162667</v>
      </c>
      <c r="J38" s="99">
        <f t="shared" si="16"/>
        <v>162687</v>
      </c>
      <c r="K38" s="41">
        <f t="shared" si="16"/>
        <v>162707</v>
      </c>
      <c r="L38" s="99">
        <f t="shared" si="16"/>
        <v>162727</v>
      </c>
      <c r="M38" s="41">
        <f t="shared" si="16"/>
        <v>162747</v>
      </c>
      <c r="N38" s="99">
        <f t="shared" si="16"/>
        <v>162767</v>
      </c>
      <c r="O38" s="27">
        <f t="shared" si="16"/>
        <v>162787</v>
      </c>
      <c r="P38" s="29">
        <f t="shared" si="16"/>
        <v>162807</v>
      </c>
      <c r="Q38" s="27">
        <f t="shared" si="16"/>
        <v>162827</v>
      </c>
      <c r="R38" s="29">
        <f t="shared" si="16"/>
        <v>162847</v>
      </c>
      <c r="S38" s="27">
        <f t="shared" si="16"/>
        <v>162867</v>
      </c>
      <c r="T38" s="29">
        <f t="shared" si="16"/>
        <v>162887</v>
      </c>
      <c r="U38" s="27">
        <f t="shared" si="16"/>
        <v>162907</v>
      </c>
      <c r="V38" s="25">
        <f t="shared" si="16"/>
        <v>162927</v>
      </c>
      <c r="W38" s="27">
        <f t="shared" si="16"/>
        <v>162947</v>
      </c>
    </row>
    <row r="39" spans="2:23" ht="15" customHeight="1" thickBot="1">
      <c r="B39" s="217" t="s">
        <v>93</v>
      </c>
      <c r="C39" s="212"/>
      <c r="D39" s="108">
        <f>D37+J1</f>
        <v>43940</v>
      </c>
      <c r="E39" s="109">
        <f>E37+J1</f>
        <v>46610</v>
      </c>
      <c r="F39" s="110">
        <f>F37+J1</f>
        <v>49470</v>
      </c>
      <c r="G39" s="109">
        <f>G37+J1</f>
        <v>51770</v>
      </c>
      <c r="H39" s="110">
        <f>H37+J1</f>
        <v>54070</v>
      </c>
      <c r="I39" s="109">
        <f>I37+J1</f>
        <v>56370</v>
      </c>
      <c r="J39" s="114">
        <f>J37+J1</f>
        <v>58670</v>
      </c>
      <c r="K39" s="114">
        <f>K37+J1</f>
        <v>60970</v>
      </c>
      <c r="L39" s="115">
        <f>L37+J1</f>
        <v>63270</v>
      </c>
      <c r="M39" s="114">
        <f>M37+J1</f>
        <v>65570</v>
      </c>
      <c r="N39" s="116">
        <f>N37+J1</f>
        <v>67870</v>
      </c>
      <c r="O39" s="114">
        <f>O37+J1</f>
        <v>70170</v>
      </c>
      <c r="P39" s="116">
        <f>P37+J1</f>
        <v>72470</v>
      </c>
      <c r="Q39" s="114">
        <f>Q37+J1</f>
        <v>74770</v>
      </c>
      <c r="R39" s="116">
        <f>R37+J1</f>
        <v>77070</v>
      </c>
      <c r="S39" s="114">
        <f>S37+J1</f>
        <v>79370</v>
      </c>
      <c r="T39" s="116">
        <f>T37+J1</f>
        <v>81670</v>
      </c>
      <c r="U39" s="114">
        <f>U37+J1</f>
        <v>83970</v>
      </c>
      <c r="V39" s="115">
        <f>V37+J1</f>
        <v>86270</v>
      </c>
      <c r="W39" s="114">
        <f>W37+J1</f>
        <v>88570</v>
      </c>
    </row>
    <row r="40" spans="2:23" ht="15" customHeight="1">
      <c r="B40" s="213" t="s">
        <v>101</v>
      </c>
      <c r="C40" s="229"/>
      <c r="D40" s="98">
        <f>D38+1</f>
        <v>162568</v>
      </c>
      <c r="E40" s="41">
        <f>D40+20</f>
        <v>162588</v>
      </c>
      <c r="F40" s="99">
        <f aca="true" t="shared" si="17" ref="F40:W40">E40+20</f>
        <v>162608</v>
      </c>
      <c r="G40" s="41">
        <f t="shared" si="17"/>
        <v>162628</v>
      </c>
      <c r="H40" s="100">
        <f t="shared" si="17"/>
        <v>162648</v>
      </c>
      <c r="I40" s="41">
        <f t="shared" si="17"/>
        <v>162668</v>
      </c>
      <c r="J40" s="102">
        <f t="shared" si="17"/>
        <v>162688</v>
      </c>
      <c r="K40" s="101">
        <f t="shared" si="17"/>
        <v>162708</v>
      </c>
      <c r="L40" s="102">
        <f t="shared" si="17"/>
        <v>162728</v>
      </c>
      <c r="M40" s="101">
        <f t="shared" si="17"/>
        <v>162748</v>
      </c>
      <c r="N40" s="102">
        <f t="shared" si="17"/>
        <v>162768</v>
      </c>
      <c r="O40" s="32">
        <f t="shared" si="17"/>
        <v>162788</v>
      </c>
      <c r="P40" s="33">
        <f t="shared" si="17"/>
        <v>162808</v>
      </c>
      <c r="Q40" s="32">
        <f t="shared" si="17"/>
        <v>162828</v>
      </c>
      <c r="R40" s="33">
        <f t="shared" si="17"/>
        <v>162848</v>
      </c>
      <c r="S40" s="32">
        <f t="shared" si="17"/>
        <v>162868</v>
      </c>
      <c r="T40" s="33">
        <f t="shared" si="17"/>
        <v>162888</v>
      </c>
      <c r="U40" s="32">
        <f t="shared" si="17"/>
        <v>162908</v>
      </c>
      <c r="V40" s="31">
        <f t="shared" si="17"/>
        <v>162928</v>
      </c>
      <c r="W40" s="32">
        <f t="shared" si="17"/>
        <v>162948</v>
      </c>
    </row>
    <row r="41" spans="2:23" ht="15" customHeight="1" thickBot="1">
      <c r="B41" s="217" t="s">
        <v>94</v>
      </c>
      <c r="C41" s="212"/>
      <c r="D41" s="113">
        <f>D39+J1</f>
        <v>45780</v>
      </c>
      <c r="E41" s="111">
        <f>E39+J1</f>
        <v>48450</v>
      </c>
      <c r="F41" s="117">
        <f>F39+J1</f>
        <v>51310</v>
      </c>
      <c r="G41" s="111">
        <f>G39+J1</f>
        <v>53610</v>
      </c>
      <c r="H41" s="112">
        <f>H39+J1</f>
        <v>55910</v>
      </c>
      <c r="I41" s="109">
        <f>I39+J1</f>
        <v>58210</v>
      </c>
      <c r="J41" s="114">
        <f>J39+J1</f>
        <v>60510</v>
      </c>
      <c r="K41" s="114">
        <f>K39+J1</f>
        <v>62810</v>
      </c>
      <c r="L41" s="115">
        <f>L39+J1</f>
        <v>65110</v>
      </c>
      <c r="M41" s="114">
        <f>M39+J1</f>
        <v>67410</v>
      </c>
      <c r="N41" s="116">
        <f>N39+J1</f>
        <v>69710</v>
      </c>
      <c r="O41" s="114">
        <f>O39+J1</f>
        <v>72010</v>
      </c>
      <c r="P41" s="116">
        <f>P39+J1</f>
        <v>74310</v>
      </c>
      <c r="Q41" s="114">
        <f>Q39+J1</f>
        <v>76610</v>
      </c>
      <c r="R41" s="116">
        <f>R39+J1</f>
        <v>78910</v>
      </c>
      <c r="S41" s="114">
        <f>S39+J1</f>
        <v>81210</v>
      </c>
      <c r="T41" s="116">
        <f>T39+J1</f>
        <v>83510</v>
      </c>
      <c r="U41" s="114">
        <f>U39+J1</f>
        <v>85810</v>
      </c>
      <c r="V41" s="115">
        <f>V39+J1</f>
        <v>88110</v>
      </c>
      <c r="W41" s="114">
        <f>W39+J1</f>
        <v>90410</v>
      </c>
    </row>
    <row r="42" spans="2:23" ht="15" customHeight="1">
      <c r="B42" s="213" t="s">
        <v>101</v>
      </c>
      <c r="C42" s="229"/>
      <c r="D42" s="103">
        <f>D40+1</f>
        <v>162569</v>
      </c>
      <c r="E42" s="101">
        <f>D42+20</f>
        <v>162589</v>
      </c>
      <c r="F42" s="102">
        <f aca="true" t="shared" si="18" ref="F42:W42">E42+20</f>
        <v>162609</v>
      </c>
      <c r="G42" s="101">
        <f t="shared" si="18"/>
        <v>162629</v>
      </c>
      <c r="H42" s="102">
        <f t="shared" si="18"/>
        <v>162649</v>
      </c>
      <c r="I42" s="41">
        <f t="shared" si="18"/>
        <v>162669</v>
      </c>
      <c r="J42" s="99">
        <f t="shared" si="18"/>
        <v>162689</v>
      </c>
      <c r="K42" s="41">
        <f t="shared" si="18"/>
        <v>162709</v>
      </c>
      <c r="L42" s="99">
        <f t="shared" si="18"/>
        <v>162729</v>
      </c>
      <c r="M42" s="41">
        <f t="shared" si="18"/>
        <v>162749</v>
      </c>
      <c r="N42" s="99">
        <f t="shared" si="18"/>
        <v>162769</v>
      </c>
      <c r="O42" s="27">
        <f t="shared" si="18"/>
        <v>162789</v>
      </c>
      <c r="P42" s="29">
        <f t="shared" si="18"/>
        <v>162809</v>
      </c>
      <c r="Q42" s="27">
        <f t="shared" si="18"/>
        <v>162829</v>
      </c>
      <c r="R42" s="29">
        <f t="shared" si="18"/>
        <v>162849</v>
      </c>
      <c r="S42" s="27">
        <f t="shared" si="18"/>
        <v>162869</v>
      </c>
      <c r="T42" s="29">
        <f t="shared" si="18"/>
        <v>162889</v>
      </c>
      <c r="U42" s="27">
        <f t="shared" si="18"/>
        <v>162909</v>
      </c>
      <c r="V42" s="25">
        <f t="shared" si="18"/>
        <v>162929</v>
      </c>
      <c r="W42" s="27">
        <f t="shared" si="18"/>
        <v>162949</v>
      </c>
    </row>
    <row r="43" spans="2:23" ht="15" customHeight="1" thickBot="1">
      <c r="B43" s="220" t="s">
        <v>73</v>
      </c>
      <c r="C43" s="221"/>
      <c r="D43" s="113">
        <f>D41+J1</f>
        <v>47620</v>
      </c>
      <c r="E43" s="111">
        <f>E41+J1</f>
        <v>50290</v>
      </c>
      <c r="F43" s="117">
        <f>F41+J1</f>
        <v>53150</v>
      </c>
      <c r="G43" s="111">
        <f>G41+J1</f>
        <v>55450</v>
      </c>
      <c r="H43" s="117">
        <f>H41+J1</f>
        <v>57750</v>
      </c>
      <c r="I43" s="111">
        <f>I41+J1</f>
        <v>60050</v>
      </c>
      <c r="J43" s="114">
        <f>J41+J1</f>
        <v>62350</v>
      </c>
      <c r="K43" s="114">
        <f>K41+J1</f>
        <v>64650</v>
      </c>
      <c r="L43" s="115">
        <f>L41+J1</f>
        <v>66950</v>
      </c>
      <c r="M43" s="114">
        <f>M41+J1</f>
        <v>69250</v>
      </c>
      <c r="N43" s="116">
        <f>N41+J1</f>
        <v>71550</v>
      </c>
      <c r="O43" s="114">
        <f>O41+J1</f>
        <v>73850</v>
      </c>
      <c r="P43" s="116">
        <f>P41+J1</f>
        <v>76150</v>
      </c>
      <c r="Q43" s="114">
        <f>Q41+J1</f>
        <v>78450</v>
      </c>
      <c r="R43" s="116">
        <f>R41+J1</f>
        <v>80750</v>
      </c>
      <c r="S43" s="114">
        <f>S41+J1</f>
        <v>83050</v>
      </c>
      <c r="T43" s="116">
        <f>T41+J1</f>
        <v>85350</v>
      </c>
      <c r="U43" s="114">
        <f>U41+J1</f>
        <v>87650</v>
      </c>
      <c r="V43" s="115">
        <f>V41+J1</f>
        <v>89950</v>
      </c>
      <c r="W43" s="114">
        <f>W41+J1</f>
        <v>92250</v>
      </c>
    </row>
  </sheetData>
  <sheetProtection/>
  <mergeCells count="42">
    <mergeCell ref="B42:C42"/>
    <mergeCell ref="B43:C43"/>
    <mergeCell ref="B2:C2"/>
    <mergeCell ref="B3:C3"/>
    <mergeCell ref="B38:C38"/>
    <mergeCell ref="B39:C39"/>
    <mergeCell ref="B40:C40"/>
    <mergeCell ref="B41:C41"/>
    <mergeCell ref="B34:C34"/>
    <mergeCell ref="B35:C35"/>
    <mergeCell ref="B28:C28"/>
    <mergeCell ref="B29:C29"/>
    <mergeCell ref="B36:C36"/>
    <mergeCell ref="B37:C37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2.125" style="0" customWidth="1"/>
  </cols>
  <sheetData>
    <row r="1" ht="27" customHeight="1" thickBot="1">
      <c r="A1" s="54"/>
    </row>
    <row r="2" spans="2:5" ht="27" customHeight="1" thickBot="1">
      <c r="B2" s="206" t="s">
        <v>147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'ｺｰﾄﾞ一覧'!D13</f>
        <v>164000</v>
      </c>
      <c r="C4" s="20" t="s">
        <v>20</v>
      </c>
      <c r="D4" s="20" t="s">
        <v>22</v>
      </c>
      <c r="E4" s="121">
        <f>'基本'!C9</f>
        <v>920</v>
      </c>
    </row>
    <row r="5" spans="2:5" ht="18.75" customHeight="1">
      <c r="B5" s="43">
        <f>B4+1</f>
        <v>164001</v>
      </c>
      <c r="C5" s="21" t="s">
        <v>21</v>
      </c>
      <c r="D5" s="21" t="s">
        <v>23</v>
      </c>
      <c r="E5" s="122">
        <f>E4+E26</f>
        <v>1840</v>
      </c>
    </row>
    <row r="6" spans="2:5" ht="18.75" customHeight="1">
      <c r="B6" s="43">
        <f aca="true" t="shared" si="0" ref="B6:B24">B5+1</f>
        <v>164002</v>
      </c>
      <c r="C6" s="21" t="s">
        <v>24</v>
      </c>
      <c r="D6" s="21" t="s">
        <v>36</v>
      </c>
      <c r="E6" s="122">
        <f>E5+E26</f>
        <v>2760</v>
      </c>
    </row>
    <row r="7" spans="2:5" ht="18.75" customHeight="1">
      <c r="B7" s="43">
        <f t="shared" si="0"/>
        <v>164003</v>
      </c>
      <c r="C7" s="21" t="s">
        <v>25</v>
      </c>
      <c r="D7" s="21" t="s">
        <v>37</v>
      </c>
      <c r="E7" s="122">
        <f>E6+E26</f>
        <v>3680</v>
      </c>
    </row>
    <row r="8" spans="2:5" ht="18.75" customHeight="1">
      <c r="B8" s="43">
        <f t="shared" si="0"/>
        <v>164004</v>
      </c>
      <c r="C8" s="21" t="s">
        <v>26</v>
      </c>
      <c r="D8" s="21" t="s">
        <v>38</v>
      </c>
      <c r="E8" s="122">
        <f>E7+E26</f>
        <v>4600</v>
      </c>
    </row>
    <row r="9" spans="2:5" ht="18.75" customHeight="1">
      <c r="B9" s="43">
        <f t="shared" si="0"/>
        <v>164005</v>
      </c>
      <c r="C9" s="21" t="s">
        <v>27</v>
      </c>
      <c r="D9" s="21" t="s">
        <v>39</v>
      </c>
      <c r="E9" s="122">
        <f>E8+E26</f>
        <v>5520</v>
      </c>
    </row>
    <row r="10" spans="2:5" ht="18.75" customHeight="1">
      <c r="B10" s="43">
        <f t="shared" si="0"/>
        <v>164006</v>
      </c>
      <c r="C10" s="21" t="s">
        <v>110</v>
      </c>
      <c r="D10" s="21" t="s">
        <v>40</v>
      </c>
      <c r="E10" s="122">
        <f>E9+E26</f>
        <v>6440</v>
      </c>
    </row>
    <row r="11" spans="2:5" ht="18.75" customHeight="1">
      <c r="B11" s="43">
        <f t="shared" si="0"/>
        <v>164007</v>
      </c>
      <c r="C11" s="21" t="s">
        <v>28</v>
      </c>
      <c r="D11" s="21" t="s">
        <v>41</v>
      </c>
      <c r="E11" s="122">
        <f>E10+E26</f>
        <v>7360</v>
      </c>
    </row>
    <row r="12" spans="2:5" ht="18.75" customHeight="1">
      <c r="B12" s="43">
        <f t="shared" si="0"/>
        <v>164008</v>
      </c>
      <c r="C12" s="21" t="s">
        <v>111</v>
      </c>
      <c r="D12" s="21" t="s">
        <v>42</v>
      </c>
      <c r="E12" s="122">
        <f>E11+E26</f>
        <v>8280</v>
      </c>
    </row>
    <row r="13" spans="2:5" ht="18.75" customHeight="1">
      <c r="B13" s="43">
        <f t="shared" si="0"/>
        <v>164009</v>
      </c>
      <c r="C13" s="21" t="s">
        <v>29</v>
      </c>
      <c r="D13" s="21" t="s">
        <v>43</v>
      </c>
      <c r="E13" s="122">
        <f>E12+E26</f>
        <v>9200</v>
      </c>
    </row>
    <row r="14" spans="2:5" ht="18.75" customHeight="1">
      <c r="B14" s="43">
        <f t="shared" si="0"/>
        <v>164010</v>
      </c>
      <c r="C14" s="21" t="s">
        <v>109</v>
      </c>
      <c r="D14" s="21" t="s">
        <v>154</v>
      </c>
      <c r="E14" s="122">
        <f>E13+E26</f>
        <v>10120</v>
      </c>
    </row>
    <row r="15" spans="2:5" ht="18.75" customHeight="1">
      <c r="B15" s="43">
        <f t="shared" si="0"/>
        <v>164011</v>
      </c>
      <c r="C15" s="21" t="s">
        <v>30</v>
      </c>
      <c r="D15" s="21" t="s">
        <v>45</v>
      </c>
      <c r="E15" s="122">
        <f>E14+E26</f>
        <v>11040</v>
      </c>
    </row>
    <row r="16" spans="2:5" ht="18.75" customHeight="1">
      <c r="B16" s="43">
        <f t="shared" si="0"/>
        <v>164012</v>
      </c>
      <c r="C16" s="21" t="s">
        <v>112</v>
      </c>
      <c r="D16" s="21" t="s">
        <v>46</v>
      </c>
      <c r="E16" s="122">
        <f>E15+E26</f>
        <v>11960</v>
      </c>
    </row>
    <row r="17" spans="2:5" ht="18.75" customHeight="1">
      <c r="B17" s="43">
        <f t="shared" si="0"/>
        <v>164013</v>
      </c>
      <c r="C17" s="21" t="s">
        <v>31</v>
      </c>
      <c r="D17" s="21" t="s">
        <v>47</v>
      </c>
      <c r="E17" s="122">
        <f>E16+E26</f>
        <v>12880</v>
      </c>
    </row>
    <row r="18" spans="2:5" ht="18.75" customHeight="1">
      <c r="B18" s="43">
        <f t="shared" si="0"/>
        <v>164014</v>
      </c>
      <c r="C18" s="21" t="s">
        <v>113</v>
      </c>
      <c r="D18" s="21" t="s">
        <v>48</v>
      </c>
      <c r="E18" s="122">
        <f>E17+E26</f>
        <v>13800</v>
      </c>
    </row>
    <row r="19" spans="2:5" ht="18.75" customHeight="1">
      <c r="B19" s="43">
        <f t="shared" si="0"/>
        <v>164015</v>
      </c>
      <c r="C19" s="21" t="s">
        <v>32</v>
      </c>
      <c r="D19" s="21" t="s">
        <v>49</v>
      </c>
      <c r="E19" s="122">
        <f>E18+E26</f>
        <v>14720</v>
      </c>
    </row>
    <row r="20" spans="2:5" ht="18.75" customHeight="1">
      <c r="B20" s="43">
        <f t="shared" si="0"/>
        <v>164016</v>
      </c>
      <c r="C20" s="21" t="s">
        <v>114</v>
      </c>
      <c r="D20" s="21" t="s">
        <v>50</v>
      </c>
      <c r="E20" s="122">
        <f>E19+E26</f>
        <v>15640</v>
      </c>
    </row>
    <row r="21" spans="2:5" ht="18.75" customHeight="1">
      <c r="B21" s="43">
        <f t="shared" si="0"/>
        <v>164017</v>
      </c>
      <c r="C21" s="21" t="s">
        <v>95</v>
      </c>
      <c r="D21" s="21" t="s">
        <v>51</v>
      </c>
      <c r="E21" s="122">
        <f>E20+E26</f>
        <v>16560</v>
      </c>
    </row>
    <row r="22" spans="2:5" ht="18.75" customHeight="1">
      <c r="B22" s="43">
        <f t="shared" si="0"/>
        <v>164018</v>
      </c>
      <c r="C22" s="21" t="s">
        <v>96</v>
      </c>
      <c r="D22" s="21" t="s">
        <v>52</v>
      </c>
      <c r="E22" s="122">
        <f>E21+E26</f>
        <v>17480</v>
      </c>
    </row>
    <row r="23" spans="2:5" ht="18.75" customHeight="1">
      <c r="B23" s="43">
        <f t="shared" si="0"/>
        <v>164019</v>
      </c>
      <c r="C23" s="21" t="s">
        <v>33</v>
      </c>
      <c r="D23" s="21" t="s">
        <v>53</v>
      </c>
      <c r="E23" s="122">
        <f>E22+E26</f>
        <v>18400</v>
      </c>
    </row>
    <row r="24" spans="2:5" ht="18.75" customHeight="1" thickBot="1">
      <c r="B24" s="51">
        <f t="shared" si="0"/>
        <v>164020</v>
      </c>
      <c r="C24" s="30" t="s">
        <v>34</v>
      </c>
      <c r="D24" s="30" t="s">
        <v>128</v>
      </c>
      <c r="E24" s="123">
        <f>E23+E26</f>
        <v>19320</v>
      </c>
    </row>
    <row r="25" ht="18.75" customHeight="1" thickBot="1"/>
    <row r="26" spans="3:5" ht="18.75" customHeight="1" thickBot="1">
      <c r="C26" s="232" t="s">
        <v>161</v>
      </c>
      <c r="D26" s="235"/>
      <c r="E26" s="124">
        <f>'基本'!C9</f>
        <v>920</v>
      </c>
    </row>
  </sheetData>
  <sheetProtection/>
  <mergeCells count="3">
    <mergeCell ref="B2:E2"/>
    <mergeCell ref="C3:D3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2.50390625" style="0" customWidth="1"/>
  </cols>
  <sheetData>
    <row r="1" ht="27" customHeight="1" thickBot="1"/>
    <row r="2" spans="2:5" ht="27" customHeight="1" thickBot="1">
      <c r="B2" s="206" t="s">
        <v>148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'ｺｰﾄﾞ一覧'!D14</f>
        <v>164500</v>
      </c>
      <c r="C4" s="20" t="s">
        <v>20</v>
      </c>
      <c r="D4" s="20" t="s">
        <v>22</v>
      </c>
      <c r="E4" s="121">
        <f>E34</f>
        <v>1150</v>
      </c>
    </row>
    <row r="5" spans="2:5" ht="18.75" customHeight="1">
      <c r="B5" s="43">
        <f>B4+1</f>
        <v>164501</v>
      </c>
      <c r="C5" s="21" t="s">
        <v>21</v>
      </c>
      <c r="D5" s="21" t="s">
        <v>23</v>
      </c>
      <c r="E5" s="122">
        <f>E4+E34</f>
        <v>2300</v>
      </c>
    </row>
    <row r="6" spans="2:5" ht="18.75" customHeight="1">
      <c r="B6" s="43">
        <f aca="true" t="shared" si="0" ref="B6:B22">B5+1</f>
        <v>164502</v>
      </c>
      <c r="C6" s="21" t="s">
        <v>24</v>
      </c>
      <c r="D6" s="21" t="s">
        <v>36</v>
      </c>
      <c r="E6" s="122">
        <f>E5+E34</f>
        <v>3450</v>
      </c>
    </row>
    <row r="7" spans="2:5" ht="18.75" customHeight="1">
      <c r="B7" s="43">
        <f t="shared" si="0"/>
        <v>164503</v>
      </c>
      <c r="C7" s="21" t="s">
        <v>25</v>
      </c>
      <c r="D7" s="21" t="s">
        <v>37</v>
      </c>
      <c r="E7" s="122">
        <f>E6+E34</f>
        <v>4600</v>
      </c>
    </row>
    <row r="8" spans="2:5" ht="18.75" customHeight="1">
      <c r="B8" s="43">
        <f t="shared" si="0"/>
        <v>164504</v>
      </c>
      <c r="C8" s="21" t="s">
        <v>26</v>
      </c>
      <c r="D8" s="21" t="s">
        <v>38</v>
      </c>
      <c r="E8" s="122">
        <f>E7+E34</f>
        <v>5750</v>
      </c>
    </row>
    <row r="9" spans="2:5" ht="18.75" customHeight="1">
      <c r="B9" s="43">
        <f t="shared" si="0"/>
        <v>164505</v>
      </c>
      <c r="C9" s="21" t="s">
        <v>27</v>
      </c>
      <c r="D9" s="21" t="s">
        <v>39</v>
      </c>
      <c r="E9" s="122">
        <f>E8+E34</f>
        <v>6900</v>
      </c>
    </row>
    <row r="10" spans="2:5" ht="18.75" customHeight="1">
      <c r="B10" s="43">
        <f t="shared" si="0"/>
        <v>164506</v>
      </c>
      <c r="C10" s="21" t="s">
        <v>110</v>
      </c>
      <c r="D10" s="21" t="s">
        <v>40</v>
      </c>
      <c r="E10" s="122">
        <f>E9+E34</f>
        <v>8050</v>
      </c>
    </row>
    <row r="11" spans="2:5" ht="18.75" customHeight="1">
      <c r="B11" s="43">
        <f t="shared" si="0"/>
        <v>164507</v>
      </c>
      <c r="C11" s="21" t="s">
        <v>28</v>
      </c>
      <c r="D11" s="21" t="s">
        <v>41</v>
      </c>
      <c r="E11" s="122">
        <f>E10+E34</f>
        <v>9200</v>
      </c>
    </row>
    <row r="12" spans="2:5" ht="18.75" customHeight="1">
      <c r="B12" s="43">
        <f t="shared" si="0"/>
        <v>164508</v>
      </c>
      <c r="C12" s="21" t="s">
        <v>111</v>
      </c>
      <c r="D12" s="21" t="s">
        <v>42</v>
      </c>
      <c r="E12" s="122">
        <f>E11+E34</f>
        <v>10350</v>
      </c>
    </row>
    <row r="13" spans="2:5" ht="18.75" customHeight="1">
      <c r="B13" s="43">
        <f t="shared" si="0"/>
        <v>164509</v>
      </c>
      <c r="C13" s="21" t="s">
        <v>29</v>
      </c>
      <c r="D13" s="21" t="s">
        <v>155</v>
      </c>
      <c r="E13" s="122">
        <f>E12+E34</f>
        <v>11500</v>
      </c>
    </row>
    <row r="14" spans="2:5" ht="18.75" customHeight="1">
      <c r="B14" s="43">
        <f t="shared" si="0"/>
        <v>164510</v>
      </c>
      <c r="C14" s="21" t="s">
        <v>109</v>
      </c>
      <c r="D14" s="21" t="s">
        <v>44</v>
      </c>
      <c r="E14" s="122">
        <f>E13+E34</f>
        <v>12650</v>
      </c>
    </row>
    <row r="15" spans="2:5" ht="18.75" customHeight="1">
      <c r="B15" s="43">
        <f t="shared" si="0"/>
        <v>164511</v>
      </c>
      <c r="C15" s="21" t="s">
        <v>30</v>
      </c>
      <c r="D15" s="21" t="s">
        <v>45</v>
      </c>
      <c r="E15" s="122">
        <f>E14+E34</f>
        <v>13800</v>
      </c>
    </row>
    <row r="16" spans="2:5" ht="18.75" customHeight="1">
      <c r="B16" s="43">
        <f t="shared" si="0"/>
        <v>164512</v>
      </c>
      <c r="C16" s="21" t="s">
        <v>112</v>
      </c>
      <c r="D16" s="21" t="s">
        <v>46</v>
      </c>
      <c r="E16" s="122">
        <f>E15+E34</f>
        <v>14950</v>
      </c>
    </row>
    <row r="17" spans="2:5" ht="18.75" customHeight="1">
      <c r="B17" s="43">
        <f t="shared" si="0"/>
        <v>164513</v>
      </c>
      <c r="C17" s="21" t="s">
        <v>31</v>
      </c>
      <c r="D17" s="21" t="s">
        <v>47</v>
      </c>
      <c r="E17" s="122">
        <f>E16+E34</f>
        <v>16100</v>
      </c>
    </row>
    <row r="18" spans="2:5" ht="18.75" customHeight="1">
      <c r="B18" s="43">
        <f t="shared" si="0"/>
        <v>164514</v>
      </c>
      <c r="C18" s="21" t="s">
        <v>113</v>
      </c>
      <c r="D18" s="21" t="s">
        <v>48</v>
      </c>
      <c r="E18" s="122">
        <f>E17+E34</f>
        <v>17250</v>
      </c>
    </row>
    <row r="19" spans="2:5" ht="18.75" customHeight="1">
      <c r="B19" s="43">
        <f t="shared" si="0"/>
        <v>164515</v>
      </c>
      <c r="C19" s="21" t="s">
        <v>32</v>
      </c>
      <c r="D19" s="21" t="s">
        <v>49</v>
      </c>
      <c r="E19" s="122">
        <f>E18+E34</f>
        <v>18400</v>
      </c>
    </row>
    <row r="20" spans="2:5" ht="18.75" customHeight="1">
      <c r="B20" s="43">
        <f t="shared" si="0"/>
        <v>164516</v>
      </c>
      <c r="C20" s="21" t="s">
        <v>114</v>
      </c>
      <c r="D20" s="21" t="s">
        <v>50</v>
      </c>
      <c r="E20" s="122">
        <f>E19+E34</f>
        <v>19550</v>
      </c>
    </row>
    <row r="21" spans="2:5" ht="18.75" customHeight="1">
      <c r="B21" s="43">
        <f t="shared" si="0"/>
        <v>164517</v>
      </c>
      <c r="C21" s="21" t="s">
        <v>95</v>
      </c>
      <c r="D21" s="21" t="s">
        <v>51</v>
      </c>
      <c r="E21" s="122">
        <f>E20+E34</f>
        <v>20700</v>
      </c>
    </row>
    <row r="22" spans="2:5" ht="18.75" customHeight="1">
      <c r="B22" s="43">
        <f t="shared" si="0"/>
        <v>164518</v>
      </c>
      <c r="C22" s="21" t="s">
        <v>96</v>
      </c>
      <c r="D22" s="21" t="s">
        <v>52</v>
      </c>
      <c r="E22" s="122">
        <f>E21+E34</f>
        <v>21850</v>
      </c>
    </row>
    <row r="23" spans="2:5" ht="18.75" customHeight="1">
      <c r="B23" s="43">
        <f>B22+1</f>
        <v>164519</v>
      </c>
      <c r="C23" s="21" t="s">
        <v>33</v>
      </c>
      <c r="D23" s="21" t="s">
        <v>53</v>
      </c>
      <c r="E23" s="122">
        <f>E22+E34</f>
        <v>23000</v>
      </c>
    </row>
    <row r="24" spans="2:5" ht="18.75" customHeight="1">
      <c r="B24" s="43">
        <f>B23+1</f>
        <v>164520</v>
      </c>
      <c r="C24" s="21" t="s">
        <v>34</v>
      </c>
      <c r="D24" s="21" t="s">
        <v>103</v>
      </c>
      <c r="E24" s="122">
        <f>E23+E34</f>
        <v>24150</v>
      </c>
    </row>
    <row r="25" spans="2:5" ht="18.75" customHeight="1">
      <c r="B25" s="43">
        <f aca="true" t="shared" si="1" ref="B25:B32">B24+1</f>
        <v>164521</v>
      </c>
      <c r="C25" s="21" t="s">
        <v>104</v>
      </c>
      <c r="D25" s="21" t="s">
        <v>118</v>
      </c>
      <c r="E25" s="122">
        <f>E24+E34</f>
        <v>25300</v>
      </c>
    </row>
    <row r="26" spans="2:5" ht="18.75" customHeight="1">
      <c r="B26" s="43">
        <f t="shared" si="1"/>
        <v>164522</v>
      </c>
      <c r="C26" s="21" t="s">
        <v>105</v>
      </c>
      <c r="D26" s="21" t="s">
        <v>119</v>
      </c>
      <c r="E26" s="122">
        <f>E25+E34</f>
        <v>26450</v>
      </c>
    </row>
    <row r="27" spans="2:5" ht="18.75" customHeight="1">
      <c r="B27" s="43">
        <f t="shared" si="1"/>
        <v>164523</v>
      </c>
      <c r="C27" s="21" t="s">
        <v>106</v>
      </c>
      <c r="D27" s="21" t="s">
        <v>120</v>
      </c>
      <c r="E27" s="122">
        <f>E26+E34</f>
        <v>27600</v>
      </c>
    </row>
    <row r="28" spans="2:5" ht="18.75" customHeight="1">
      <c r="B28" s="43">
        <f t="shared" si="1"/>
        <v>164524</v>
      </c>
      <c r="C28" s="21" t="s">
        <v>107</v>
      </c>
      <c r="D28" s="21" t="s">
        <v>121</v>
      </c>
      <c r="E28" s="122">
        <f>E27+E34</f>
        <v>28750</v>
      </c>
    </row>
    <row r="29" spans="2:5" ht="18.75" customHeight="1">
      <c r="B29" s="43">
        <f t="shared" si="1"/>
        <v>164525</v>
      </c>
      <c r="C29" s="21" t="s">
        <v>108</v>
      </c>
      <c r="D29" s="21" t="s">
        <v>122</v>
      </c>
      <c r="E29" s="122">
        <f>E28+E34</f>
        <v>29900</v>
      </c>
    </row>
    <row r="30" spans="2:5" ht="18.75" customHeight="1">
      <c r="B30" s="43">
        <f t="shared" si="1"/>
        <v>164526</v>
      </c>
      <c r="C30" s="21" t="s">
        <v>115</v>
      </c>
      <c r="D30" s="21" t="s">
        <v>123</v>
      </c>
      <c r="E30" s="122">
        <f>E29+E34</f>
        <v>31050</v>
      </c>
    </row>
    <row r="31" spans="2:5" ht="18.75" customHeight="1">
      <c r="B31" s="43">
        <f t="shared" si="1"/>
        <v>164527</v>
      </c>
      <c r="C31" s="21" t="s">
        <v>116</v>
      </c>
      <c r="D31" s="21" t="s">
        <v>124</v>
      </c>
      <c r="E31" s="122">
        <f>E30+E34</f>
        <v>32200</v>
      </c>
    </row>
    <row r="32" spans="2:5" ht="18.75" customHeight="1" thickBot="1">
      <c r="B32" s="44">
        <f t="shared" si="1"/>
        <v>164528</v>
      </c>
      <c r="C32" s="45" t="s">
        <v>117</v>
      </c>
      <c r="D32" s="45" t="s">
        <v>125</v>
      </c>
      <c r="E32" s="123">
        <f>E31+E34</f>
        <v>33350</v>
      </c>
    </row>
    <row r="33" ht="18.75" customHeight="1" thickBot="1">
      <c r="E33" s="48"/>
    </row>
    <row r="34" spans="3:5" ht="18.75" customHeight="1" thickBot="1">
      <c r="C34" s="232" t="s">
        <v>162</v>
      </c>
      <c r="D34" s="235"/>
      <c r="E34" s="124">
        <f>'基本'!C18</f>
        <v>1150</v>
      </c>
    </row>
  </sheetData>
  <sheetProtection/>
  <mergeCells count="3">
    <mergeCell ref="B2:E2"/>
    <mergeCell ref="C3:D3"/>
    <mergeCell ref="C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5" sqref="B5:E23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3.375" style="0" customWidth="1"/>
  </cols>
  <sheetData>
    <row r="1" ht="27" customHeight="1" thickBot="1">
      <c r="A1" s="49"/>
    </row>
    <row r="2" spans="2:5" ht="27" customHeight="1" thickBot="1">
      <c r="B2" s="206" t="s">
        <v>166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'ｺｰﾄﾞ一覧'!D15</f>
        <v>163050</v>
      </c>
      <c r="C4" s="20" t="s">
        <v>20</v>
      </c>
      <c r="D4" s="20" t="s">
        <v>22</v>
      </c>
      <c r="E4" s="121">
        <f>E26</f>
        <v>1840</v>
      </c>
    </row>
    <row r="5" spans="2:5" ht="18.75" customHeight="1">
      <c r="B5" s="43">
        <f>B4+1</f>
        <v>163051</v>
      </c>
      <c r="C5" s="21" t="s">
        <v>21</v>
      </c>
      <c r="D5" s="21" t="s">
        <v>23</v>
      </c>
      <c r="E5" s="122">
        <f>E4+E26</f>
        <v>3680</v>
      </c>
    </row>
    <row r="6" spans="2:5" ht="18.75" customHeight="1">
      <c r="B6" s="43">
        <f aca="true" t="shared" si="0" ref="B6:B24">B5+1</f>
        <v>163052</v>
      </c>
      <c r="C6" s="21" t="s">
        <v>24</v>
      </c>
      <c r="D6" s="21" t="s">
        <v>36</v>
      </c>
      <c r="E6" s="122">
        <f>E5+E26</f>
        <v>5520</v>
      </c>
    </row>
    <row r="7" spans="2:5" ht="18.75" customHeight="1">
      <c r="B7" s="43">
        <f t="shared" si="0"/>
        <v>163053</v>
      </c>
      <c r="C7" s="21" t="s">
        <v>25</v>
      </c>
      <c r="D7" s="21" t="s">
        <v>37</v>
      </c>
      <c r="E7" s="122">
        <f>E6+E26</f>
        <v>7360</v>
      </c>
    </row>
    <row r="8" spans="2:5" ht="18.75" customHeight="1">
      <c r="B8" s="43">
        <f t="shared" si="0"/>
        <v>163054</v>
      </c>
      <c r="C8" s="21" t="s">
        <v>26</v>
      </c>
      <c r="D8" s="21" t="s">
        <v>38</v>
      </c>
      <c r="E8" s="122">
        <f>E7+E26</f>
        <v>9200</v>
      </c>
    </row>
    <row r="9" spans="2:5" ht="18.75" customHeight="1">
      <c r="B9" s="43">
        <f t="shared" si="0"/>
        <v>163055</v>
      </c>
      <c r="C9" s="21" t="s">
        <v>27</v>
      </c>
      <c r="D9" s="21" t="s">
        <v>39</v>
      </c>
      <c r="E9" s="122">
        <f>E8+E26</f>
        <v>11040</v>
      </c>
    </row>
    <row r="10" spans="2:5" ht="18.75" customHeight="1">
      <c r="B10" s="43">
        <f t="shared" si="0"/>
        <v>163056</v>
      </c>
      <c r="C10" s="21" t="s">
        <v>110</v>
      </c>
      <c r="D10" s="21" t="s">
        <v>40</v>
      </c>
      <c r="E10" s="122">
        <f>E9+E26</f>
        <v>12880</v>
      </c>
    </row>
    <row r="11" spans="2:5" ht="18.75" customHeight="1">
      <c r="B11" s="43">
        <f t="shared" si="0"/>
        <v>163057</v>
      </c>
      <c r="C11" s="21" t="s">
        <v>28</v>
      </c>
      <c r="D11" s="21" t="s">
        <v>41</v>
      </c>
      <c r="E11" s="122">
        <f>E10+E26</f>
        <v>14720</v>
      </c>
    </row>
    <row r="12" spans="2:5" ht="18.75" customHeight="1">
      <c r="B12" s="43">
        <f t="shared" si="0"/>
        <v>163058</v>
      </c>
      <c r="C12" s="21" t="s">
        <v>111</v>
      </c>
      <c r="D12" s="21" t="s">
        <v>42</v>
      </c>
      <c r="E12" s="122">
        <f>E11+E26</f>
        <v>16560</v>
      </c>
    </row>
    <row r="13" spans="2:5" ht="18.75" customHeight="1">
      <c r="B13" s="43">
        <f t="shared" si="0"/>
        <v>163059</v>
      </c>
      <c r="C13" s="21" t="s">
        <v>29</v>
      </c>
      <c r="D13" s="21" t="s">
        <v>43</v>
      </c>
      <c r="E13" s="122">
        <f>E12+E26</f>
        <v>18400</v>
      </c>
    </row>
    <row r="14" spans="2:5" ht="18.75" customHeight="1">
      <c r="B14" s="43">
        <f t="shared" si="0"/>
        <v>163060</v>
      </c>
      <c r="C14" s="21" t="s">
        <v>109</v>
      </c>
      <c r="D14" s="21" t="s">
        <v>154</v>
      </c>
      <c r="E14" s="122">
        <f>E13+E26</f>
        <v>20240</v>
      </c>
    </row>
    <row r="15" spans="2:5" ht="18.75" customHeight="1">
      <c r="B15" s="43">
        <f t="shared" si="0"/>
        <v>163061</v>
      </c>
      <c r="C15" s="21" t="s">
        <v>30</v>
      </c>
      <c r="D15" s="21" t="s">
        <v>45</v>
      </c>
      <c r="E15" s="122">
        <f>E14+E26</f>
        <v>22080</v>
      </c>
    </row>
    <row r="16" spans="2:5" ht="18.75" customHeight="1">
      <c r="B16" s="43">
        <f t="shared" si="0"/>
        <v>163062</v>
      </c>
      <c r="C16" s="21" t="s">
        <v>112</v>
      </c>
      <c r="D16" s="21" t="s">
        <v>46</v>
      </c>
      <c r="E16" s="122">
        <f>E15+E26</f>
        <v>23920</v>
      </c>
    </row>
    <row r="17" spans="2:5" ht="18.75" customHeight="1">
      <c r="B17" s="43">
        <f t="shared" si="0"/>
        <v>163063</v>
      </c>
      <c r="C17" s="21" t="s">
        <v>31</v>
      </c>
      <c r="D17" s="21" t="s">
        <v>47</v>
      </c>
      <c r="E17" s="122">
        <f>E16+E26</f>
        <v>25760</v>
      </c>
    </row>
    <row r="18" spans="2:5" ht="18.75" customHeight="1">
      <c r="B18" s="43">
        <f t="shared" si="0"/>
        <v>163064</v>
      </c>
      <c r="C18" s="21" t="s">
        <v>113</v>
      </c>
      <c r="D18" s="21" t="s">
        <v>48</v>
      </c>
      <c r="E18" s="122">
        <f>E17+E26</f>
        <v>27600</v>
      </c>
    </row>
    <row r="19" spans="2:5" ht="18.75" customHeight="1">
      <c r="B19" s="43">
        <f t="shared" si="0"/>
        <v>163065</v>
      </c>
      <c r="C19" s="21" t="s">
        <v>32</v>
      </c>
      <c r="D19" s="21" t="s">
        <v>49</v>
      </c>
      <c r="E19" s="122">
        <f>E18+E26</f>
        <v>29440</v>
      </c>
    </row>
    <row r="20" spans="2:5" ht="18.75" customHeight="1">
      <c r="B20" s="43">
        <f t="shared" si="0"/>
        <v>163066</v>
      </c>
      <c r="C20" s="21" t="s">
        <v>114</v>
      </c>
      <c r="D20" s="21" t="s">
        <v>50</v>
      </c>
      <c r="E20" s="122">
        <f>E19+E26</f>
        <v>31280</v>
      </c>
    </row>
    <row r="21" spans="2:5" ht="18.75" customHeight="1">
      <c r="B21" s="43">
        <f t="shared" si="0"/>
        <v>163067</v>
      </c>
      <c r="C21" s="21" t="s">
        <v>95</v>
      </c>
      <c r="D21" s="21" t="s">
        <v>51</v>
      </c>
      <c r="E21" s="122">
        <f>E20+E26</f>
        <v>33120</v>
      </c>
    </row>
    <row r="22" spans="2:5" ht="18.75" customHeight="1">
      <c r="B22" s="43">
        <f t="shared" si="0"/>
        <v>163068</v>
      </c>
      <c r="C22" s="21" t="s">
        <v>96</v>
      </c>
      <c r="D22" s="21" t="s">
        <v>52</v>
      </c>
      <c r="E22" s="122">
        <f>E21+E26</f>
        <v>34960</v>
      </c>
    </row>
    <row r="23" spans="2:5" ht="18.75" customHeight="1">
      <c r="B23" s="43">
        <f t="shared" si="0"/>
        <v>163069</v>
      </c>
      <c r="C23" s="21" t="s">
        <v>33</v>
      </c>
      <c r="D23" s="21" t="s">
        <v>53</v>
      </c>
      <c r="E23" s="122">
        <f>E22+E26</f>
        <v>36800</v>
      </c>
    </row>
    <row r="24" spans="2:5" ht="18.75" customHeight="1" thickBot="1">
      <c r="B24" s="51">
        <f t="shared" si="0"/>
        <v>163070</v>
      </c>
      <c r="C24" s="30" t="s">
        <v>34</v>
      </c>
      <c r="D24" s="30" t="s">
        <v>128</v>
      </c>
      <c r="E24" s="123">
        <f>E23+E26</f>
        <v>38640</v>
      </c>
    </row>
    <row r="25" ht="18.75" customHeight="1" thickBot="1"/>
    <row r="26" spans="3:5" ht="18.75" customHeight="1" thickBot="1">
      <c r="C26" s="232" t="s">
        <v>164</v>
      </c>
      <c r="D26" s="236"/>
      <c r="E26" s="124">
        <f>'基本'!C9*2</f>
        <v>1840</v>
      </c>
    </row>
  </sheetData>
  <sheetProtection/>
  <mergeCells count="3">
    <mergeCell ref="B2:E2"/>
    <mergeCell ref="C3:D3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">
      <selection activeCell="B5" sqref="B5:E31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1.75390625" style="0" customWidth="1"/>
  </cols>
  <sheetData>
    <row r="1" ht="27" customHeight="1" thickBot="1"/>
    <row r="2" spans="2:5" ht="27" customHeight="1" thickBot="1">
      <c r="B2" s="206" t="s">
        <v>187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'ｺｰﾄﾞ一覧'!D16</f>
        <v>163550</v>
      </c>
      <c r="C4" s="20" t="s">
        <v>20</v>
      </c>
      <c r="D4" s="20" t="s">
        <v>22</v>
      </c>
      <c r="E4" s="121">
        <f>E34</f>
        <v>2300</v>
      </c>
    </row>
    <row r="5" spans="2:5" ht="18.75" customHeight="1">
      <c r="B5" s="43">
        <f>B4+1</f>
        <v>163551</v>
      </c>
      <c r="C5" s="21" t="s">
        <v>21</v>
      </c>
      <c r="D5" s="21" t="s">
        <v>23</v>
      </c>
      <c r="E5" s="122">
        <f>E4+E34</f>
        <v>4600</v>
      </c>
    </row>
    <row r="6" spans="2:5" ht="18.75" customHeight="1">
      <c r="B6" s="43">
        <f aca="true" t="shared" si="0" ref="B6:B22">B5+1</f>
        <v>163552</v>
      </c>
      <c r="C6" s="21" t="s">
        <v>24</v>
      </c>
      <c r="D6" s="21" t="s">
        <v>36</v>
      </c>
      <c r="E6" s="122">
        <f>E5+E34</f>
        <v>6900</v>
      </c>
    </row>
    <row r="7" spans="2:5" ht="18.75" customHeight="1">
      <c r="B7" s="43">
        <f t="shared" si="0"/>
        <v>163553</v>
      </c>
      <c r="C7" s="21" t="s">
        <v>25</v>
      </c>
      <c r="D7" s="21" t="s">
        <v>37</v>
      </c>
      <c r="E7" s="122">
        <f>E6+E34</f>
        <v>9200</v>
      </c>
    </row>
    <row r="8" spans="2:5" ht="18.75" customHeight="1">
      <c r="B8" s="43">
        <f t="shared" si="0"/>
        <v>163554</v>
      </c>
      <c r="C8" s="21" t="s">
        <v>26</v>
      </c>
      <c r="D8" s="21" t="s">
        <v>38</v>
      </c>
      <c r="E8" s="122">
        <f>E7+E34</f>
        <v>11500</v>
      </c>
    </row>
    <row r="9" spans="2:5" ht="18.75" customHeight="1">
      <c r="B9" s="43">
        <f t="shared" si="0"/>
        <v>163555</v>
      </c>
      <c r="C9" s="21" t="s">
        <v>27</v>
      </c>
      <c r="D9" s="21" t="s">
        <v>39</v>
      </c>
      <c r="E9" s="122">
        <f>E8+E34</f>
        <v>13800</v>
      </c>
    </row>
    <row r="10" spans="2:5" ht="18.75" customHeight="1">
      <c r="B10" s="43">
        <f t="shared" si="0"/>
        <v>163556</v>
      </c>
      <c r="C10" s="21" t="s">
        <v>110</v>
      </c>
      <c r="D10" s="21" t="s">
        <v>40</v>
      </c>
      <c r="E10" s="122">
        <f>E9+E34</f>
        <v>16100</v>
      </c>
    </row>
    <row r="11" spans="2:5" ht="18.75" customHeight="1">
      <c r="B11" s="43">
        <f t="shared" si="0"/>
        <v>163557</v>
      </c>
      <c r="C11" s="21" t="s">
        <v>28</v>
      </c>
      <c r="D11" s="21" t="s">
        <v>41</v>
      </c>
      <c r="E11" s="122">
        <f>E10+E34</f>
        <v>18400</v>
      </c>
    </row>
    <row r="12" spans="2:5" ht="18.75" customHeight="1">
      <c r="B12" s="43">
        <f t="shared" si="0"/>
        <v>163558</v>
      </c>
      <c r="C12" s="21" t="s">
        <v>111</v>
      </c>
      <c r="D12" s="21" t="s">
        <v>42</v>
      </c>
      <c r="E12" s="122">
        <f>E11+E34</f>
        <v>20700</v>
      </c>
    </row>
    <row r="13" spans="2:5" ht="18.75" customHeight="1">
      <c r="B13" s="43">
        <f t="shared" si="0"/>
        <v>163559</v>
      </c>
      <c r="C13" s="21" t="s">
        <v>29</v>
      </c>
      <c r="D13" s="21" t="s">
        <v>155</v>
      </c>
      <c r="E13" s="122">
        <f>E12+E34</f>
        <v>23000</v>
      </c>
    </row>
    <row r="14" spans="2:5" ht="18.75" customHeight="1">
      <c r="B14" s="43">
        <f t="shared" si="0"/>
        <v>163560</v>
      </c>
      <c r="C14" s="21" t="s">
        <v>109</v>
      </c>
      <c r="D14" s="21" t="s">
        <v>44</v>
      </c>
      <c r="E14" s="122">
        <f>E13+E34</f>
        <v>25300</v>
      </c>
    </row>
    <row r="15" spans="2:5" ht="18.75" customHeight="1">
      <c r="B15" s="43">
        <f t="shared" si="0"/>
        <v>163561</v>
      </c>
      <c r="C15" s="21" t="s">
        <v>30</v>
      </c>
      <c r="D15" s="21" t="s">
        <v>45</v>
      </c>
      <c r="E15" s="122">
        <f>E14+E34</f>
        <v>27600</v>
      </c>
    </row>
    <row r="16" spans="2:5" ht="18.75" customHeight="1">
      <c r="B16" s="43">
        <f t="shared" si="0"/>
        <v>163562</v>
      </c>
      <c r="C16" s="21" t="s">
        <v>112</v>
      </c>
      <c r="D16" s="21" t="s">
        <v>46</v>
      </c>
      <c r="E16" s="122">
        <f>E15+E34</f>
        <v>29900</v>
      </c>
    </row>
    <row r="17" spans="2:5" ht="18.75" customHeight="1">
      <c r="B17" s="43">
        <f t="shared" si="0"/>
        <v>163563</v>
      </c>
      <c r="C17" s="21" t="s">
        <v>31</v>
      </c>
      <c r="D17" s="21" t="s">
        <v>47</v>
      </c>
      <c r="E17" s="122">
        <f>E16+E34</f>
        <v>32200</v>
      </c>
    </row>
    <row r="18" spans="2:5" ht="18.75" customHeight="1">
      <c r="B18" s="43">
        <f t="shared" si="0"/>
        <v>163564</v>
      </c>
      <c r="C18" s="21" t="s">
        <v>113</v>
      </c>
      <c r="D18" s="21" t="s">
        <v>48</v>
      </c>
      <c r="E18" s="122">
        <f>E17+E34</f>
        <v>34500</v>
      </c>
    </row>
    <row r="19" spans="2:5" ht="18.75" customHeight="1">
      <c r="B19" s="43">
        <f t="shared" si="0"/>
        <v>163565</v>
      </c>
      <c r="C19" s="21" t="s">
        <v>32</v>
      </c>
      <c r="D19" s="21" t="s">
        <v>49</v>
      </c>
      <c r="E19" s="122">
        <f>E18+E34</f>
        <v>36800</v>
      </c>
    </row>
    <row r="20" spans="2:5" ht="18.75" customHeight="1">
      <c r="B20" s="43">
        <f t="shared" si="0"/>
        <v>163566</v>
      </c>
      <c r="C20" s="21" t="s">
        <v>114</v>
      </c>
      <c r="D20" s="21" t="s">
        <v>50</v>
      </c>
      <c r="E20" s="122">
        <f>E19+E34</f>
        <v>39100</v>
      </c>
    </row>
    <row r="21" spans="2:5" ht="18.75" customHeight="1">
      <c r="B21" s="43">
        <f t="shared" si="0"/>
        <v>163567</v>
      </c>
      <c r="C21" s="21" t="s">
        <v>95</v>
      </c>
      <c r="D21" s="21" t="s">
        <v>51</v>
      </c>
      <c r="E21" s="122">
        <f>E20+E34</f>
        <v>41400</v>
      </c>
    </row>
    <row r="22" spans="2:5" ht="18.75" customHeight="1">
      <c r="B22" s="43">
        <f t="shared" si="0"/>
        <v>163568</v>
      </c>
      <c r="C22" s="21" t="s">
        <v>96</v>
      </c>
      <c r="D22" s="21" t="s">
        <v>52</v>
      </c>
      <c r="E22" s="122">
        <f>E21+E34</f>
        <v>43700</v>
      </c>
    </row>
    <row r="23" spans="2:5" ht="18.75" customHeight="1">
      <c r="B23" s="43">
        <f>B22+1</f>
        <v>163569</v>
      </c>
      <c r="C23" s="21" t="s">
        <v>33</v>
      </c>
      <c r="D23" s="21" t="s">
        <v>53</v>
      </c>
      <c r="E23" s="122">
        <f>E22+E34</f>
        <v>46000</v>
      </c>
    </row>
    <row r="24" spans="2:5" ht="18.75" customHeight="1">
      <c r="B24" s="43">
        <f>B23+1</f>
        <v>163570</v>
      </c>
      <c r="C24" s="21" t="s">
        <v>34</v>
      </c>
      <c r="D24" s="21" t="s">
        <v>103</v>
      </c>
      <c r="E24" s="122">
        <f>E23+E34</f>
        <v>48300</v>
      </c>
    </row>
    <row r="25" spans="2:5" ht="18.75" customHeight="1">
      <c r="B25" s="43">
        <f aca="true" t="shared" si="1" ref="B25:B32">B24+1</f>
        <v>163571</v>
      </c>
      <c r="C25" s="21" t="s">
        <v>104</v>
      </c>
      <c r="D25" s="21" t="s">
        <v>118</v>
      </c>
      <c r="E25" s="122">
        <f>E24+E34</f>
        <v>50600</v>
      </c>
    </row>
    <row r="26" spans="2:5" ht="18.75" customHeight="1">
      <c r="B26" s="43">
        <f t="shared" si="1"/>
        <v>163572</v>
      </c>
      <c r="C26" s="21" t="s">
        <v>105</v>
      </c>
      <c r="D26" s="21" t="s">
        <v>119</v>
      </c>
      <c r="E26" s="122">
        <f>E25+E34</f>
        <v>52900</v>
      </c>
    </row>
    <row r="27" spans="2:5" ht="18.75" customHeight="1">
      <c r="B27" s="43">
        <f t="shared" si="1"/>
        <v>163573</v>
      </c>
      <c r="C27" s="21" t="s">
        <v>106</v>
      </c>
      <c r="D27" s="21" t="s">
        <v>120</v>
      </c>
      <c r="E27" s="122">
        <f>E26+E34</f>
        <v>55200</v>
      </c>
    </row>
    <row r="28" spans="2:5" ht="18.75" customHeight="1">
      <c r="B28" s="43">
        <f t="shared" si="1"/>
        <v>163574</v>
      </c>
      <c r="C28" s="21" t="s">
        <v>107</v>
      </c>
      <c r="D28" s="21" t="s">
        <v>121</v>
      </c>
      <c r="E28" s="122">
        <f>E27+E34</f>
        <v>57500</v>
      </c>
    </row>
    <row r="29" spans="2:5" ht="18.75" customHeight="1">
      <c r="B29" s="43">
        <f t="shared" si="1"/>
        <v>163575</v>
      </c>
      <c r="C29" s="21" t="s">
        <v>108</v>
      </c>
      <c r="D29" s="21" t="s">
        <v>122</v>
      </c>
      <c r="E29" s="122">
        <f>E28+E34</f>
        <v>59800</v>
      </c>
    </row>
    <row r="30" spans="2:5" ht="18.75" customHeight="1">
      <c r="B30" s="43">
        <f t="shared" si="1"/>
        <v>163576</v>
      </c>
      <c r="C30" s="21" t="s">
        <v>115</v>
      </c>
      <c r="D30" s="21" t="s">
        <v>123</v>
      </c>
      <c r="E30" s="122">
        <f>E29+E34</f>
        <v>62100</v>
      </c>
    </row>
    <row r="31" spans="2:5" ht="18.75" customHeight="1">
      <c r="B31" s="43">
        <f t="shared" si="1"/>
        <v>163577</v>
      </c>
      <c r="C31" s="21" t="s">
        <v>116</v>
      </c>
      <c r="D31" s="21" t="s">
        <v>124</v>
      </c>
      <c r="E31" s="122">
        <f>E30+E34</f>
        <v>64400</v>
      </c>
    </row>
    <row r="32" spans="2:5" ht="18.75" customHeight="1" thickBot="1">
      <c r="B32" s="44">
        <f t="shared" si="1"/>
        <v>163578</v>
      </c>
      <c r="C32" s="45" t="s">
        <v>117</v>
      </c>
      <c r="D32" s="45" t="s">
        <v>125</v>
      </c>
      <c r="E32" s="123">
        <f>E31+E34</f>
        <v>66700</v>
      </c>
    </row>
    <row r="33" ht="18.75" customHeight="1" thickBot="1">
      <c r="E33" s="48"/>
    </row>
    <row r="34" spans="3:5" ht="18.75" customHeight="1" thickBot="1">
      <c r="C34" s="232" t="s">
        <v>188</v>
      </c>
      <c r="D34" s="233"/>
      <c r="E34" s="124">
        <f>'基本'!C18*2</f>
        <v>2300</v>
      </c>
    </row>
  </sheetData>
  <sheetProtection/>
  <mergeCells count="3">
    <mergeCell ref="B2:E2"/>
    <mergeCell ref="C3:D3"/>
    <mergeCell ref="C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2.00390625" style="0" customWidth="1"/>
  </cols>
  <sheetData>
    <row r="1" ht="27" customHeight="1" thickBot="1">
      <c r="A1" s="54"/>
    </row>
    <row r="2" spans="2:5" ht="27" customHeight="1" thickBot="1">
      <c r="B2" s="206" t="s">
        <v>127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168">
        <f>'ｺｰﾄﾞ一覧'!D17</f>
        <v>165050</v>
      </c>
      <c r="C4" s="169" t="s">
        <v>20</v>
      </c>
      <c r="D4" s="169" t="s">
        <v>22</v>
      </c>
      <c r="E4" s="170">
        <f>'基本'!D4</f>
        <v>1170</v>
      </c>
    </row>
    <row r="5" spans="2:5" ht="18.75" customHeight="1">
      <c r="B5" s="43">
        <f>B4+1</f>
        <v>165051</v>
      </c>
      <c r="C5" s="21" t="s">
        <v>21</v>
      </c>
      <c r="D5" s="21" t="s">
        <v>23</v>
      </c>
      <c r="E5" s="122">
        <f>'基本'!D5</f>
        <v>2190</v>
      </c>
    </row>
    <row r="6" spans="2:5" ht="18.75" customHeight="1">
      <c r="B6" s="43">
        <f aca="true" t="shared" si="0" ref="B6:B22">B5+1</f>
        <v>165052</v>
      </c>
      <c r="C6" s="21" t="s">
        <v>24</v>
      </c>
      <c r="D6" s="21" t="s">
        <v>36</v>
      </c>
      <c r="E6" s="122">
        <f>'基本'!D7</f>
        <v>3060</v>
      </c>
    </row>
    <row r="7" spans="2:5" ht="18.75" customHeight="1">
      <c r="B7" s="43">
        <f t="shared" si="0"/>
        <v>165053</v>
      </c>
      <c r="C7" s="21" t="s">
        <v>25</v>
      </c>
      <c r="D7" s="21" t="s">
        <v>37</v>
      </c>
      <c r="E7" s="122">
        <f>E6+$E$26</f>
        <v>3830</v>
      </c>
    </row>
    <row r="8" spans="2:5" ht="18.75" customHeight="1">
      <c r="B8" s="43">
        <f t="shared" si="0"/>
        <v>165054</v>
      </c>
      <c r="C8" s="21" t="s">
        <v>26</v>
      </c>
      <c r="D8" s="21" t="s">
        <v>38</v>
      </c>
      <c r="E8" s="122">
        <f aca="true" t="shared" si="1" ref="E8:E24">E7+$E$26</f>
        <v>4600</v>
      </c>
    </row>
    <row r="9" spans="2:5" ht="18.75" customHeight="1">
      <c r="B9" s="43">
        <f t="shared" si="0"/>
        <v>165055</v>
      </c>
      <c r="C9" s="21" t="s">
        <v>27</v>
      </c>
      <c r="D9" s="21" t="s">
        <v>39</v>
      </c>
      <c r="E9" s="122">
        <f t="shared" si="1"/>
        <v>5370</v>
      </c>
    </row>
    <row r="10" spans="2:5" ht="18.75" customHeight="1">
      <c r="B10" s="43">
        <f t="shared" si="0"/>
        <v>165056</v>
      </c>
      <c r="C10" s="21" t="s">
        <v>110</v>
      </c>
      <c r="D10" s="21" t="s">
        <v>40</v>
      </c>
      <c r="E10" s="122">
        <f t="shared" si="1"/>
        <v>6140</v>
      </c>
    </row>
    <row r="11" spans="2:5" ht="18.75" customHeight="1">
      <c r="B11" s="43">
        <f t="shared" si="0"/>
        <v>165057</v>
      </c>
      <c r="C11" s="21" t="s">
        <v>28</v>
      </c>
      <c r="D11" s="21" t="s">
        <v>41</v>
      </c>
      <c r="E11" s="122">
        <f t="shared" si="1"/>
        <v>6910</v>
      </c>
    </row>
    <row r="12" spans="2:5" ht="18.75" customHeight="1">
      <c r="B12" s="43">
        <f t="shared" si="0"/>
        <v>165058</v>
      </c>
      <c r="C12" s="21" t="s">
        <v>111</v>
      </c>
      <c r="D12" s="21" t="s">
        <v>42</v>
      </c>
      <c r="E12" s="122">
        <f t="shared" si="1"/>
        <v>7680</v>
      </c>
    </row>
    <row r="13" spans="2:5" ht="18.75" customHeight="1">
      <c r="B13" s="43">
        <f t="shared" si="0"/>
        <v>165059</v>
      </c>
      <c r="C13" s="21" t="s">
        <v>29</v>
      </c>
      <c r="D13" s="21" t="s">
        <v>43</v>
      </c>
      <c r="E13" s="122">
        <f t="shared" si="1"/>
        <v>8450</v>
      </c>
    </row>
    <row r="14" spans="2:5" ht="18.75" customHeight="1">
      <c r="B14" s="43">
        <f t="shared" si="0"/>
        <v>165060</v>
      </c>
      <c r="C14" s="21" t="s">
        <v>109</v>
      </c>
      <c r="D14" s="21" t="s">
        <v>154</v>
      </c>
      <c r="E14" s="122">
        <f t="shared" si="1"/>
        <v>9220</v>
      </c>
    </row>
    <row r="15" spans="2:5" ht="18.75" customHeight="1">
      <c r="B15" s="43">
        <f t="shared" si="0"/>
        <v>165061</v>
      </c>
      <c r="C15" s="21" t="s">
        <v>30</v>
      </c>
      <c r="D15" s="21" t="s">
        <v>45</v>
      </c>
      <c r="E15" s="122">
        <f t="shared" si="1"/>
        <v>9990</v>
      </c>
    </row>
    <row r="16" spans="2:5" ht="18.75" customHeight="1">
      <c r="B16" s="43">
        <f t="shared" si="0"/>
        <v>165062</v>
      </c>
      <c r="C16" s="21" t="s">
        <v>112</v>
      </c>
      <c r="D16" s="21" t="s">
        <v>46</v>
      </c>
      <c r="E16" s="122">
        <f t="shared" si="1"/>
        <v>10760</v>
      </c>
    </row>
    <row r="17" spans="2:5" ht="18.75" customHeight="1">
      <c r="B17" s="43">
        <f t="shared" si="0"/>
        <v>165063</v>
      </c>
      <c r="C17" s="21" t="s">
        <v>31</v>
      </c>
      <c r="D17" s="21" t="s">
        <v>47</v>
      </c>
      <c r="E17" s="122">
        <f t="shared" si="1"/>
        <v>11530</v>
      </c>
    </row>
    <row r="18" spans="2:5" ht="18.75" customHeight="1">
      <c r="B18" s="43">
        <f t="shared" si="0"/>
        <v>165064</v>
      </c>
      <c r="C18" s="21" t="s">
        <v>113</v>
      </c>
      <c r="D18" s="21" t="s">
        <v>48</v>
      </c>
      <c r="E18" s="122">
        <f t="shared" si="1"/>
        <v>12300</v>
      </c>
    </row>
    <row r="19" spans="2:5" ht="18.75" customHeight="1">
      <c r="B19" s="43">
        <f t="shared" si="0"/>
        <v>165065</v>
      </c>
      <c r="C19" s="21" t="s">
        <v>32</v>
      </c>
      <c r="D19" s="21" t="s">
        <v>49</v>
      </c>
      <c r="E19" s="122">
        <f t="shared" si="1"/>
        <v>13070</v>
      </c>
    </row>
    <row r="20" spans="2:5" ht="18.75" customHeight="1">
      <c r="B20" s="43">
        <f t="shared" si="0"/>
        <v>165066</v>
      </c>
      <c r="C20" s="21" t="s">
        <v>114</v>
      </c>
      <c r="D20" s="21" t="s">
        <v>50</v>
      </c>
      <c r="E20" s="122">
        <f t="shared" si="1"/>
        <v>13840</v>
      </c>
    </row>
    <row r="21" spans="2:5" ht="18.75" customHeight="1">
      <c r="B21" s="43">
        <f t="shared" si="0"/>
        <v>165067</v>
      </c>
      <c r="C21" s="21" t="s">
        <v>95</v>
      </c>
      <c r="D21" s="21" t="s">
        <v>51</v>
      </c>
      <c r="E21" s="122">
        <f t="shared" si="1"/>
        <v>14610</v>
      </c>
    </row>
    <row r="22" spans="2:5" ht="18.75" customHeight="1">
      <c r="B22" s="43">
        <f t="shared" si="0"/>
        <v>165068</v>
      </c>
      <c r="C22" s="21" t="s">
        <v>96</v>
      </c>
      <c r="D22" s="21" t="s">
        <v>52</v>
      </c>
      <c r="E22" s="122">
        <f t="shared" si="1"/>
        <v>15380</v>
      </c>
    </row>
    <row r="23" spans="2:5" ht="18.75" customHeight="1">
      <c r="B23" s="43">
        <f>B22+1</f>
        <v>165069</v>
      </c>
      <c r="C23" s="21" t="s">
        <v>33</v>
      </c>
      <c r="D23" s="21" t="s">
        <v>53</v>
      </c>
      <c r="E23" s="122">
        <f t="shared" si="1"/>
        <v>16150</v>
      </c>
    </row>
    <row r="24" spans="2:5" ht="18.75" customHeight="1" thickBot="1">
      <c r="B24" s="51">
        <f>B23+1</f>
        <v>165070</v>
      </c>
      <c r="C24" s="30" t="s">
        <v>34</v>
      </c>
      <c r="D24" s="30" t="s">
        <v>103</v>
      </c>
      <c r="E24" s="123">
        <f t="shared" si="1"/>
        <v>16920</v>
      </c>
    </row>
    <row r="25" ht="18.75" customHeight="1" thickBot="1">
      <c r="D25" s="17"/>
    </row>
    <row r="26" spans="3:6" ht="18.75" customHeight="1" thickBot="1">
      <c r="C26" s="232" t="s">
        <v>165</v>
      </c>
      <c r="D26" s="233"/>
      <c r="E26" s="175">
        <f>'基本'!D9</f>
        <v>770</v>
      </c>
      <c r="F26" s="50"/>
    </row>
  </sheetData>
  <sheetProtection/>
  <mergeCells count="3">
    <mergeCell ref="B2:E2"/>
    <mergeCell ref="C3:D3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0.6171875" style="0" customWidth="1"/>
    <col min="2" max="23" width="8.625" style="0" customWidth="1"/>
  </cols>
  <sheetData>
    <row r="1" spans="1:12" ht="30" customHeight="1" thickBot="1">
      <c r="A1" s="54"/>
      <c r="B1" t="s">
        <v>181</v>
      </c>
      <c r="H1" s="172"/>
      <c r="I1" s="172"/>
      <c r="J1">
        <f>'基本'!D18</f>
        <v>960</v>
      </c>
      <c r="K1" s="173" t="s">
        <v>159</v>
      </c>
      <c r="L1" s="172"/>
    </row>
    <row r="2" spans="2:23" ht="15" customHeight="1">
      <c r="B2" s="6"/>
      <c r="C2" s="26" t="s">
        <v>55</v>
      </c>
      <c r="D2" s="39" t="s">
        <v>54</v>
      </c>
      <c r="E2" s="47" t="s">
        <v>54</v>
      </c>
      <c r="F2" s="52" t="s">
        <v>54</v>
      </c>
      <c r="G2" s="47" t="s">
        <v>54</v>
      </c>
      <c r="H2" s="52" t="s">
        <v>54</v>
      </c>
      <c r="I2" s="47" t="s">
        <v>54</v>
      </c>
      <c r="J2" s="52" t="s">
        <v>54</v>
      </c>
      <c r="K2" s="47" t="s">
        <v>54</v>
      </c>
      <c r="L2" s="52" t="s">
        <v>54</v>
      </c>
      <c r="M2" s="47" t="s">
        <v>54</v>
      </c>
      <c r="N2" s="52" t="s">
        <v>54</v>
      </c>
      <c r="O2" s="47" t="s">
        <v>54</v>
      </c>
      <c r="P2" s="52" t="s">
        <v>54</v>
      </c>
      <c r="Q2" s="47" t="s">
        <v>54</v>
      </c>
      <c r="R2" s="52" t="s">
        <v>54</v>
      </c>
      <c r="S2" s="47" t="s">
        <v>54</v>
      </c>
      <c r="T2" s="52" t="s">
        <v>54</v>
      </c>
      <c r="U2" s="47" t="s">
        <v>54</v>
      </c>
      <c r="V2" s="52" t="s">
        <v>54</v>
      </c>
      <c r="W2" s="47" t="s">
        <v>54</v>
      </c>
    </row>
    <row r="3" spans="2:23" ht="15" customHeight="1" thickBot="1">
      <c r="B3" s="38" t="s">
        <v>56</v>
      </c>
      <c r="C3" s="23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13" t="s">
        <v>98</v>
      </c>
      <c r="C4" s="214"/>
      <c r="D4" s="25">
        <f>'ｺｰﾄﾞ一覧'!D18</f>
        <v>169050</v>
      </c>
      <c r="E4" s="27">
        <f aca="true" t="shared" si="0" ref="E4:W4">D4+20</f>
        <v>169070</v>
      </c>
      <c r="F4" s="29">
        <f t="shared" si="0"/>
        <v>169090</v>
      </c>
      <c r="G4" s="27">
        <f t="shared" si="0"/>
        <v>169110</v>
      </c>
      <c r="H4" s="29">
        <f t="shared" si="0"/>
        <v>169130</v>
      </c>
      <c r="I4" s="27">
        <f t="shared" si="0"/>
        <v>169150</v>
      </c>
      <c r="J4" s="29">
        <f t="shared" si="0"/>
        <v>169170</v>
      </c>
      <c r="K4" s="27">
        <f t="shared" si="0"/>
        <v>169190</v>
      </c>
      <c r="L4" s="29">
        <f t="shared" si="0"/>
        <v>169210</v>
      </c>
      <c r="M4" s="27">
        <f t="shared" si="0"/>
        <v>169230</v>
      </c>
      <c r="N4" s="29">
        <f t="shared" si="0"/>
        <v>169250</v>
      </c>
      <c r="O4" s="27">
        <f t="shared" si="0"/>
        <v>169270</v>
      </c>
      <c r="P4" s="29">
        <f t="shared" si="0"/>
        <v>169290</v>
      </c>
      <c r="Q4" s="27">
        <f t="shared" si="0"/>
        <v>169310</v>
      </c>
      <c r="R4" s="29">
        <f t="shared" si="0"/>
        <v>169330</v>
      </c>
      <c r="S4" s="27">
        <f t="shared" si="0"/>
        <v>169350</v>
      </c>
      <c r="T4" s="29">
        <f t="shared" si="0"/>
        <v>169370</v>
      </c>
      <c r="U4" s="27">
        <f t="shared" si="0"/>
        <v>169390</v>
      </c>
      <c r="V4" s="29">
        <f t="shared" si="0"/>
        <v>169410</v>
      </c>
      <c r="W4" s="27">
        <f t="shared" si="0"/>
        <v>169430</v>
      </c>
    </row>
    <row r="5" spans="2:23" ht="15" customHeight="1" thickBot="1">
      <c r="B5" s="211" t="s">
        <v>97</v>
      </c>
      <c r="C5" s="212"/>
      <c r="D5" s="108">
        <f>'基本'!D4+'基本'!D15</f>
        <v>2445</v>
      </c>
      <c r="E5" s="109">
        <f>'基本'!D5+'基本'!D17</f>
        <v>3280</v>
      </c>
      <c r="F5" s="110">
        <f>'基本'!D7+J1</f>
        <v>4020</v>
      </c>
      <c r="G5" s="109">
        <f>'基本'!D7+'基本'!D9+J1</f>
        <v>4790</v>
      </c>
      <c r="H5" s="110">
        <f>'基本'!D7+'基本'!D9*2+J1</f>
        <v>5560</v>
      </c>
      <c r="I5" s="109">
        <f>'基本'!D7+'基本'!D9*3+J1</f>
        <v>6330</v>
      </c>
      <c r="J5" s="110">
        <f>'基本'!D7+'基本'!D9*4+J1</f>
        <v>7100</v>
      </c>
      <c r="K5" s="109">
        <f>'基本'!D7+'基本'!D9*5+J1</f>
        <v>7870</v>
      </c>
      <c r="L5" s="110">
        <f>'基本'!D7+'基本'!D9*6+J1</f>
        <v>8640</v>
      </c>
      <c r="M5" s="109">
        <f>'基本'!D7+'基本'!D9*7+J1</f>
        <v>9410</v>
      </c>
      <c r="N5" s="109">
        <f>'基本'!D7+'基本'!D9*8+J1</f>
        <v>10180</v>
      </c>
      <c r="O5" s="109">
        <f>'基本'!D7+'基本'!D9*9+J1</f>
        <v>10950</v>
      </c>
      <c r="P5" s="109">
        <f>'基本'!D7+'基本'!D9*10+J1</f>
        <v>11720</v>
      </c>
      <c r="Q5" s="109">
        <f>'基本'!D7+'基本'!D9*11+J1</f>
        <v>12490</v>
      </c>
      <c r="R5" s="109">
        <f>'基本'!D7+'基本'!D9*12+J1</f>
        <v>13260</v>
      </c>
      <c r="S5" s="109">
        <f>'基本'!D7+'基本'!D9*13+J1</f>
        <v>14030</v>
      </c>
      <c r="T5" s="109">
        <f>'基本'!D7+'基本'!D9*14+J1</f>
        <v>14800</v>
      </c>
      <c r="U5" s="109">
        <f>'基本'!D7+'基本'!D9*15+J1</f>
        <v>15570</v>
      </c>
      <c r="V5" s="109">
        <f>'基本'!D7+'基本'!D9*16+J1</f>
        <v>16340</v>
      </c>
      <c r="W5" s="109">
        <f>'基本'!D7+'基本'!D9*17+J1</f>
        <v>17110</v>
      </c>
    </row>
    <row r="6" spans="2:23" ht="15" customHeight="1">
      <c r="B6" s="215" t="s">
        <v>77</v>
      </c>
      <c r="C6" s="216"/>
      <c r="D6" s="27">
        <f>D4+1</f>
        <v>169051</v>
      </c>
      <c r="E6" s="27">
        <f aca="true" t="shared" si="1" ref="E6:W6">D6+20</f>
        <v>169071</v>
      </c>
      <c r="F6" s="27">
        <f t="shared" si="1"/>
        <v>169091</v>
      </c>
      <c r="G6" s="27">
        <f t="shared" si="1"/>
        <v>169111</v>
      </c>
      <c r="H6" s="34">
        <f t="shared" si="1"/>
        <v>169131</v>
      </c>
      <c r="I6" s="27">
        <f t="shared" si="1"/>
        <v>169151</v>
      </c>
      <c r="J6" s="29">
        <f t="shared" si="1"/>
        <v>169171</v>
      </c>
      <c r="K6" s="27">
        <f t="shared" si="1"/>
        <v>169191</v>
      </c>
      <c r="L6" s="29">
        <f t="shared" si="1"/>
        <v>169211</v>
      </c>
      <c r="M6" s="27">
        <f t="shared" si="1"/>
        <v>169231</v>
      </c>
      <c r="N6" s="29">
        <f t="shared" si="1"/>
        <v>169251</v>
      </c>
      <c r="O6" s="27">
        <f t="shared" si="1"/>
        <v>169271</v>
      </c>
      <c r="P6" s="29">
        <f t="shared" si="1"/>
        <v>169291</v>
      </c>
      <c r="Q6" s="27">
        <f t="shared" si="1"/>
        <v>169311</v>
      </c>
      <c r="R6" s="29">
        <f t="shared" si="1"/>
        <v>169331</v>
      </c>
      <c r="S6" s="27">
        <f t="shared" si="1"/>
        <v>169351</v>
      </c>
      <c r="T6" s="29">
        <f t="shared" si="1"/>
        <v>169371</v>
      </c>
      <c r="U6" s="27">
        <f t="shared" si="1"/>
        <v>169391</v>
      </c>
      <c r="V6" s="29">
        <f t="shared" si="1"/>
        <v>169411</v>
      </c>
      <c r="W6" s="40">
        <f t="shared" si="1"/>
        <v>169431</v>
      </c>
    </row>
    <row r="7" spans="2:23" ht="15" customHeight="1" thickBot="1">
      <c r="B7" s="217" t="s">
        <v>78</v>
      </c>
      <c r="C7" s="212"/>
      <c r="D7" s="111">
        <f>'基本'!D4+'基本'!D15+'基本'!D17</f>
        <v>3535</v>
      </c>
      <c r="E7" s="111">
        <f>E5+J1</f>
        <v>4240</v>
      </c>
      <c r="F7" s="111">
        <f>F5+J1</f>
        <v>4980</v>
      </c>
      <c r="G7" s="111">
        <f>G5+J1</f>
        <v>5750</v>
      </c>
      <c r="H7" s="112">
        <f>H5+J1</f>
        <v>6520</v>
      </c>
      <c r="I7" s="111">
        <f>I5+J1</f>
        <v>7290</v>
      </c>
      <c r="J7" s="111">
        <f>J5+J1</f>
        <v>8060</v>
      </c>
      <c r="K7" s="111">
        <f>K5+J1</f>
        <v>8830</v>
      </c>
      <c r="L7" s="111">
        <f>L5+J1</f>
        <v>9600</v>
      </c>
      <c r="M7" s="111">
        <f>M5+J1</f>
        <v>10370</v>
      </c>
      <c r="N7" s="111">
        <f>N5+J1</f>
        <v>11140</v>
      </c>
      <c r="O7" s="111">
        <f>O5+J1</f>
        <v>11910</v>
      </c>
      <c r="P7" s="111">
        <f>P5+J1</f>
        <v>12680</v>
      </c>
      <c r="Q7" s="111">
        <f>Q5+J1</f>
        <v>13450</v>
      </c>
      <c r="R7" s="111">
        <f>R5+J1</f>
        <v>14220</v>
      </c>
      <c r="S7" s="111">
        <f>S5+J1</f>
        <v>14990</v>
      </c>
      <c r="T7" s="111">
        <f>T5+J1</f>
        <v>15760</v>
      </c>
      <c r="U7" s="111">
        <f>U5+J1</f>
        <v>16530</v>
      </c>
      <c r="V7" s="113">
        <f>V5+J1</f>
        <v>17300</v>
      </c>
      <c r="W7" s="111">
        <f>W5+J1</f>
        <v>18070</v>
      </c>
    </row>
    <row r="8" spans="2:23" ht="15" customHeight="1">
      <c r="B8" s="215" t="s">
        <v>77</v>
      </c>
      <c r="C8" s="216"/>
      <c r="D8" s="31">
        <f>D6+1</f>
        <v>169052</v>
      </c>
      <c r="E8" s="32">
        <f aca="true" t="shared" si="2" ref="E8:L8">D8+20</f>
        <v>169072</v>
      </c>
      <c r="F8" s="33">
        <f t="shared" si="2"/>
        <v>169092</v>
      </c>
      <c r="G8" s="32">
        <f t="shared" si="2"/>
        <v>169112</v>
      </c>
      <c r="H8" s="33">
        <f t="shared" si="2"/>
        <v>169132</v>
      </c>
      <c r="I8" s="32">
        <f t="shared" si="2"/>
        <v>169152</v>
      </c>
      <c r="J8" s="33">
        <f t="shared" si="2"/>
        <v>169172</v>
      </c>
      <c r="K8" s="32">
        <f t="shared" si="2"/>
        <v>169192</v>
      </c>
      <c r="L8" s="33">
        <f t="shared" si="2"/>
        <v>169212</v>
      </c>
      <c r="M8" s="27">
        <f aca="true" t="shared" si="3" ref="M8:W8">L8+20</f>
        <v>169232</v>
      </c>
      <c r="N8" s="33">
        <f t="shared" si="3"/>
        <v>169252</v>
      </c>
      <c r="O8" s="27">
        <f t="shared" si="3"/>
        <v>169272</v>
      </c>
      <c r="P8" s="33">
        <f t="shared" si="3"/>
        <v>169292</v>
      </c>
      <c r="Q8" s="27">
        <f t="shared" si="3"/>
        <v>169312</v>
      </c>
      <c r="R8" s="33">
        <f t="shared" si="3"/>
        <v>169332</v>
      </c>
      <c r="S8" s="27">
        <f t="shared" si="3"/>
        <v>169352</v>
      </c>
      <c r="T8" s="33">
        <f t="shared" si="3"/>
        <v>169372</v>
      </c>
      <c r="U8" s="27">
        <f t="shared" si="3"/>
        <v>169392</v>
      </c>
      <c r="V8" s="25">
        <f t="shared" si="3"/>
        <v>169412</v>
      </c>
      <c r="W8" s="27">
        <f t="shared" si="3"/>
        <v>169432</v>
      </c>
    </row>
    <row r="9" spans="2:23" ht="15" customHeight="1" thickBot="1">
      <c r="B9" s="217" t="s">
        <v>79</v>
      </c>
      <c r="C9" s="212"/>
      <c r="D9" s="108">
        <f>D7+J1</f>
        <v>4495</v>
      </c>
      <c r="E9" s="109">
        <f>E7+J1</f>
        <v>5200</v>
      </c>
      <c r="F9" s="110">
        <f>F7+J1</f>
        <v>5940</v>
      </c>
      <c r="G9" s="109">
        <f>G7+J1</f>
        <v>6710</v>
      </c>
      <c r="H9" s="110">
        <f>H7+J1</f>
        <v>7480</v>
      </c>
      <c r="I9" s="109">
        <f>I7+J1</f>
        <v>8250</v>
      </c>
      <c r="J9" s="109">
        <f>J7+J1</f>
        <v>9020</v>
      </c>
      <c r="K9" s="109">
        <f>K7+J1</f>
        <v>9790</v>
      </c>
      <c r="L9" s="108">
        <f>L7+J1</f>
        <v>10560</v>
      </c>
      <c r="M9" s="109">
        <f>M7+J1</f>
        <v>11330</v>
      </c>
      <c r="N9" s="110">
        <f>N7+J1</f>
        <v>12100</v>
      </c>
      <c r="O9" s="109">
        <f>O7+J1</f>
        <v>12870</v>
      </c>
      <c r="P9" s="110">
        <f>P7+J1</f>
        <v>13640</v>
      </c>
      <c r="Q9" s="109">
        <f>Q7+J1</f>
        <v>14410</v>
      </c>
      <c r="R9" s="110">
        <f>R7+J1</f>
        <v>15180</v>
      </c>
      <c r="S9" s="109">
        <f>S7+J1</f>
        <v>15950</v>
      </c>
      <c r="T9" s="110">
        <f>T7+J1</f>
        <v>16720</v>
      </c>
      <c r="U9" s="109">
        <f>U7+J1</f>
        <v>17490</v>
      </c>
      <c r="V9" s="108">
        <f>V7+J1</f>
        <v>18260</v>
      </c>
      <c r="W9" s="109">
        <f>W7+J1</f>
        <v>19030</v>
      </c>
    </row>
    <row r="10" spans="2:23" ht="15" customHeight="1">
      <c r="B10" s="215" t="s">
        <v>77</v>
      </c>
      <c r="C10" s="216"/>
      <c r="D10" s="27">
        <f>D8+1</f>
        <v>169053</v>
      </c>
      <c r="E10" s="27">
        <f aca="true" t="shared" si="4" ref="E10:W10">D10+20</f>
        <v>169073</v>
      </c>
      <c r="F10" s="34">
        <f t="shared" si="4"/>
        <v>169093</v>
      </c>
      <c r="G10" s="27">
        <f t="shared" si="4"/>
        <v>169113</v>
      </c>
      <c r="H10" s="34">
        <f t="shared" si="4"/>
        <v>169133</v>
      </c>
      <c r="I10" s="27">
        <f t="shared" si="4"/>
        <v>169153</v>
      </c>
      <c r="J10" s="25">
        <f t="shared" si="4"/>
        <v>169173</v>
      </c>
      <c r="K10" s="27">
        <f t="shared" si="4"/>
        <v>169193</v>
      </c>
      <c r="L10" s="29">
        <f t="shared" si="4"/>
        <v>169213</v>
      </c>
      <c r="M10" s="27">
        <f t="shared" si="4"/>
        <v>169233</v>
      </c>
      <c r="N10" s="29">
        <f t="shared" si="4"/>
        <v>169253</v>
      </c>
      <c r="O10" s="27">
        <f t="shared" si="4"/>
        <v>169273</v>
      </c>
      <c r="P10" s="29">
        <f t="shared" si="4"/>
        <v>169293</v>
      </c>
      <c r="Q10" s="27">
        <f t="shared" si="4"/>
        <v>169313</v>
      </c>
      <c r="R10" s="29">
        <f t="shared" si="4"/>
        <v>169333</v>
      </c>
      <c r="S10" s="27">
        <f t="shared" si="4"/>
        <v>169353</v>
      </c>
      <c r="T10" s="29">
        <f t="shared" si="4"/>
        <v>169373</v>
      </c>
      <c r="U10" s="27">
        <f t="shared" si="4"/>
        <v>169393</v>
      </c>
      <c r="V10" s="25">
        <f t="shared" si="4"/>
        <v>169413</v>
      </c>
      <c r="W10" s="27">
        <f t="shared" si="4"/>
        <v>169433</v>
      </c>
    </row>
    <row r="11" spans="2:23" ht="15" customHeight="1" thickBot="1">
      <c r="B11" s="217" t="s">
        <v>80</v>
      </c>
      <c r="C11" s="212"/>
      <c r="D11" s="111">
        <f>D9+J1</f>
        <v>5455</v>
      </c>
      <c r="E11" s="111">
        <f>E9+J1</f>
        <v>6160</v>
      </c>
      <c r="F11" s="112">
        <f>F9+J1</f>
        <v>6900</v>
      </c>
      <c r="G11" s="111">
        <f>G9+J1</f>
        <v>7670</v>
      </c>
      <c r="H11" s="112">
        <f>H9+J1</f>
        <v>8440</v>
      </c>
      <c r="I11" s="111">
        <f>I9+J1</f>
        <v>9210</v>
      </c>
      <c r="J11" s="114">
        <f>J9+J1</f>
        <v>9980</v>
      </c>
      <c r="K11" s="114">
        <f>K9+J1</f>
        <v>10750</v>
      </c>
      <c r="L11" s="115">
        <f>L9+J1</f>
        <v>11520</v>
      </c>
      <c r="M11" s="114">
        <f>M9+J1</f>
        <v>12290</v>
      </c>
      <c r="N11" s="114">
        <f>N9+J1</f>
        <v>13060</v>
      </c>
      <c r="O11" s="114">
        <f>O9+J1</f>
        <v>13830</v>
      </c>
      <c r="P11" s="116">
        <f>P9+J1</f>
        <v>14600</v>
      </c>
      <c r="Q11" s="114">
        <f>Q9+J1</f>
        <v>15370</v>
      </c>
      <c r="R11" s="116">
        <f>R9+J1</f>
        <v>16140</v>
      </c>
      <c r="S11" s="114">
        <f>S9+J1</f>
        <v>16910</v>
      </c>
      <c r="T11" s="116">
        <f>T9+J1</f>
        <v>17680</v>
      </c>
      <c r="U11" s="114">
        <f>U9+J1</f>
        <v>18450</v>
      </c>
      <c r="V11" s="115">
        <f>V9+J1</f>
        <v>19220</v>
      </c>
      <c r="W11" s="114">
        <f>W9+J1</f>
        <v>19990</v>
      </c>
    </row>
    <row r="12" spans="2:23" ht="15" customHeight="1">
      <c r="B12" s="215" t="s">
        <v>77</v>
      </c>
      <c r="C12" s="216"/>
      <c r="D12" s="27">
        <f>D10+1</f>
        <v>169054</v>
      </c>
      <c r="E12" s="27">
        <f aca="true" t="shared" si="5" ref="E12:W12">D12+20</f>
        <v>169074</v>
      </c>
      <c r="F12" s="34">
        <f t="shared" si="5"/>
        <v>169094</v>
      </c>
      <c r="G12" s="27">
        <f t="shared" si="5"/>
        <v>169114</v>
      </c>
      <c r="H12" s="34">
        <f t="shared" si="5"/>
        <v>169134</v>
      </c>
      <c r="I12" s="32">
        <f t="shared" si="5"/>
        <v>169154</v>
      </c>
      <c r="J12" s="33">
        <f t="shared" si="5"/>
        <v>169174</v>
      </c>
      <c r="K12" s="32">
        <f t="shared" si="5"/>
        <v>169194</v>
      </c>
      <c r="L12" s="33">
        <f t="shared" si="5"/>
        <v>169214</v>
      </c>
      <c r="M12" s="32">
        <f t="shared" si="5"/>
        <v>169234</v>
      </c>
      <c r="N12" s="33">
        <f t="shared" si="5"/>
        <v>169254</v>
      </c>
      <c r="O12" s="32">
        <f t="shared" si="5"/>
        <v>169274</v>
      </c>
      <c r="P12" s="33">
        <f t="shared" si="5"/>
        <v>169294</v>
      </c>
      <c r="Q12" s="32">
        <f t="shared" si="5"/>
        <v>169314</v>
      </c>
      <c r="R12" s="33">
        <f t="shared" si="5"/>
        <v>169334</v>
      </c>
      <c r="S12" s="32">
        <f t="shared" si="5"/>
        <v>169354</v>
      </c>
      <c r="T12" s="33">
        <f t="shared" si="5"/>
        <v>169374</v>
      </c>
      <c r="U12" s="32">
        <f t="shared" si="5"/>
        <v>169394</v>
      </c>
      <c r="V12" s="31">
        <f t="shared" si="5"/>
        <v>169414</v>
      </c>
      <c r="W12" s="32">
        <f t="shared" si="5"/>
        <v>169434</v>
      </c>
    </row>
    <row r="13" spans="2:23" ht="15" customHeight="1" thickBot="1">
      <c r="B13" s="217" t="s">
        <v>156</v>
      </c>
      <c r="C13" s="212"/>
      <c r="D13" s="111">
        <f>D11+J1</f>
        <v>6415</v>
      </c>
      <c r="E13" s="111">
        <f>E11+J1</f>
        <v>7120</v>
      </c>
      <c r="F13" s="112">
        <f>F11+J1</f>
        <v>7860</v>
      </c>
      <c r="G13" s="111">
        <f>G11+J1</f>
        <v>8630</v>
      </c>
      <c r="H13" s="112">
        <f>H11+J1</f>
        <v>9400</v>
      </c>
      <c r="I13" s="111">
        <f>I11+J1</f>
        <v>10170</v>
      </c>
      <c r="J13" s="114">
        <f>J11+J1</f>
        <v>10940</v>
      </c>
      <c r="K13" s="114">
        <f>K11+J1</f>
        <v>11710</v>
      </c>
      <c r="L13" s="115">
        <f>L11+J1</f>
        <v>12480</v>
      </c>
      <c r="M13" s="114">
        <f>M11+J1</f>
        <v>13250</v>
      </c>
      <c r="N13" s="116">
        <f>N11+J1</f>
        <v>14020</v>
      </c>
      <c r="O13" s="114">
        <f>O11+J1</f>
        <v>14790</v>
      </c>
      <c r="P13" s="116">
        <f>P11+J1</f>
        <v>15560</v>
      </c>
      <c r="Q13" s="114">
        <f>Q11+J1</f>
        <v>16330</v>
      </c>
      <c r="R13" s="116">
        <f>R11+J1</f>
        <v>17100</v>
      </c>
      <c r="S13" s="114">
        <f>S11+J1</f>
        <v>17870</v>
      </c>
      <c r="T13" s="116">
        <f>T11+J1</f>
        <v>18640</v>
      </c>
      <c r="U13" s="114">
        <f>U11+J1</f>
        <v>19410</v>
      </c>
      <c r="V13" s="115">
        <f>V11+J1</f>
        <v>20180</v>
      </c>
      <c r="W13" s="114">
        <f>W11+J1</f>
        <v>20950</v>
      </c>
    </row>
    <row r="14" spans="2:23" ht="15" customHeight="1">
      <c r="B14" s="215" t="s">
        <v>77</v>
      </c>
      <c r="C14" s="216"/>
      <c r="D14" s="27">
        <f>D12+1</f>
        <v>169055</v>
      </c>
      <c r="E14" s="32">
        <f aca="true" t="shared" si="6" ref="E14:W14">D14+20</f>
        <v>169075</v>
      </c>
      <c r="F14" s="33">
        <f t="shared" si="6"/>
        <v>169095</v>
      </c>
      <c r="G14" s="32">
        <f t="shared" si="6"/>
        <v>169115</v>
      </c>
      <c r="H14" s="33">
        <f t="shared" si="6"/>
        <v>169135</v>
      </c>
      <c r="I14" s="27">
        <f t="shared" si="6"/>
        <v>169155</v>
      </c>
      <c r="J14" s="29">
        <f t="shared" si="6"/>
        <v>169175</v>
      </c>
      <c r="K14" s="27">
        <f t="shared" si="6"/>
        <v>169195</v>
      </c>
      <c r="L14" s="29">
        <f t="shared" si="6"/>
        <v>169215</v>
      </c>
      <c r="M14" s="27">
        <f t="shared" si="6"/>
        <v>169235</v>
      </c>
      <c r="N14" s="29">
        <f t="shared" si="6"/>
        <v>169255</v>
      </c>
      <c r="O14" s="27">
        <f t="shared" si="6"/>
        <v>169275</v>
      </c>
      <c r="P14" s="29">
        <f t="shared" si="6"/>
        <v>169295</v>
      </c>
      <c r="Q14" s="27">
        <f t="shared" si="6"/>
        <v>169315</v>
      </c>
      <c r="R14" s="29">
        <f t="shared" si="6"/>
        <v>169335</v>
      </c>
      <c r="S14" s="27">
        <f t="shared" si="6"/>
        <v>169355</v>
      </c>
      <c r="T14" s="29">
        <f t="shared" si="6"/>
        <v>169375</v>
      </c>
      <c r="U14" s="27">
        <f t="shared" si="6"/>
        <v>169395</v>
      </c>
      <c r="V14" s="25">
        <f t="shared" si="6"/>
        <v>169415</v>
      </c>
      <c r="W14" s="27">
        <f t="shared" si="6"/>
        <v>169435</v>
      </c>
    </row>
    <row r="15" spans="2:23" ht="15" customHeight="1" thickBot="1">
      <c r="B15" s="217" t="s">
        <v>81</v>
      </c>
      <c r="C15" s="212"/>
      <c r="D15" s="108">
        <f>D13+J1</f>
        <v>7375</v>
      </c>
      <c r="E15" s="109">
        <f>E13+J1</f>
        <v>8080</v>
      </c>
      <c r="F15" s="110">
        <f>F13+J1</f>
        <v>8820</v>
      </c>
      <c r="G15" s="109">
        <f>G13+J1</f>
        <v>9590</v>
      </c>
      <c r="H15" s="110">
        <f>H13+J1</f>
        <v>10360</v>
      </c>
      <c r="I15" s="111">
        <f>I13+J1</f>
        <v>11130</v>
      </c>
      <c r="J15" s="114">
        <f>J13+J1</f>
        <v>11900</v>
      </c>
      <c r="K15" s="114">
        <f>K13+J1</f>
        <v>12670</v>
      </c>
      <c r="L15" s="115">
        <f>L13+J1</f>
        <v>13440</v>
      </c>
      <c r="M15" s="114">
        <f>M13+J1</f>
        <v>14210</v>
      </c>
      <c r="N15" s="116">
        <f>N13+J1</f>
        <v>14980</v>
      </c>
      <c r="O15" s="114">
        <f>O13+J1</f>
        <v>15750</v>
      </c>
      <c r="P15" s="116">
        <f>P13+J1</f>
        <v>16520</v>
      </c>
      <c r="Q15" s="114">
        <f>Q13+J1</f>
        <v>17290</v>
      </c>
      <c r="R15" s="116">
        <f>R13+J1</f>
        <v>18060</v>
      </c>
      <c r="S15" s="114">
        <f>S13+J1</f>
        <v>18830</v>
      </c>
      <c r="T15" s="116">
        <f>T13+J1</f>
        <v>19600</v>
      </c>
      <c r="U15" s="114">
        <f>U13+J1</f>
        <v>20370</v>
      </c>
      <c r="V15" s="115">
        <f>V13+J1</f>
        <v>21140</v>
      </c>
      <c r="W15" s="114">
        <f>W13+J1</f>
        <v>21910</v>
      </c>
    </row>
    <row r="16" spans="2:23" ht="15" customHeight="1">
      <c r="B16" s="215" t="s">
        <v>77</v>
      </c>
      <c r="C16" s="216"/>
      <c r="D16" s="25">
        <f>D14+1</f>
        <v>169056</v>
      </c>
      <c r="E16" s="27">
        <f aca="true" t="shared" si="7" ref="E16:W16">D16+20</f>
        <v>169076</v>
      </c>
      <c r="F16" s="29">
        <f t="shared" si="7"/>
        <v>169096</v>
      </c>
      <c r="G16" s="27">
        <f t="shared" si="7"/>
        <v>169116</v>
      </c>
      <c r="H16" s="34">
        <f t="shared" si="7"/>
        <v>169136</v>
      </c>
      <c r="I16" s="32">
        <f t="shared" si="7"/>
        <v>169156</v>
      </c>
      <c r="J16" s="33">
        <f t="shared" si="7"/>
        <v>169176</v>
      </c>
      <c r="K16" s="32">
        <f t="shared" si="7"/>
        <v>169196</v>
      </c>
      <c r="L16" s="33">
        <f t="shared" si="7"/>
        <v>169216</v>
      </c>
      <c r="M16" s="32">
        <f t="shared" si="7"/>
        <v>169236</v>
      </c>
      <c r="N16" s="33">
        <f t="shared" si="7"/>
        <v>169256</v>
      </c>
      <c r="O16" s="32">
        <f t="shared" si="7"/>
        <v>169276</v>
      </c>
      <c r="P16" s="33">
        <f t="shared" si="7"/>
        <v>169296</v>
      </c>
      <c r="Q16" s="32">
        <f t="shared" si="7"/>
        <v>169316</v>
      </c>
      <c r="R16" s="33">
        <f t="shared" si="7"/>
        <v>169336</v>
      </c>
      <c r="S16" s="32">
        <f t="shared" si="7"/>
        <v>169356</v>
      </c>
      <c r="T16" s="33">
        <f t="shared" si="7"/>
        <v>169376</v>
      </c>
      <c r="U16" s="32">
        <f t="shared" si="7"/>
        <v>169396</v>
      </c>
      <c r="V16" s="31">
        <f t="shared" si="7"/>
        <v>169416</v>
      </c>
      <c r="W16" s="32">
        <f t="shared" si="7"/>
        <v>169436</v>
      </c>
    </row>
    <row r="17" spans="2:23" ht="15" customHeight="1" thickBot="1">
      <c r="B17" s="217" t="s">
        <v>82</v>
      </c>
      <c r="C17" s="212"/>
      <c r="D17" s="113">
        <f>D15+J1</f>
        <v>8335</v>
      </c>
      <c r="E17" s="111">
        <f>E15+J1</f>
        <v>9040</v>
      </c>
      <c r="F17" s="117">
        <f>F15+J1</f>
        <v>9780</v>
      </c>
      <c r="G17" s="111">
        <f>G15+J1</f>
        <v>10550</v>
      </c>
      <c r="H17" s="112">
        <f>H15+J1</f>
        <v>11320</v>
      </c>
      <c r="I17" s="111">
        <f>I15+J1</f>
        <v>12090</v>
      </c>
      <c r="J17" s="114">
        <f>J15+J1</f>
        <v>12860</v>
      </c>
      <c r="K17" s="114">
        <f>K15+J1</f>
        <v>13630</v>
      </c>
      <c r="L17" s="115">
        <f>L15+J1</f>
        <v>14400</v>
      </c>
      <c r="M17" s="114">
        <f>M15+J1</f>
        <v>15170</v>
      </c>
      <c r="N17" s="116">
        <f>N15+J1</f>
        <v>15940</v>
      </c>
      <c r="O17" s="114">
        <f>O15+J1</f>
        <v>16710</v>
      </c>
      <c r="P17" s="116">
        <f>P15+J1</f>
        <v>17480</v>
      </c>
      <c r="Q17" s="114">
        <f>Q15+J1</f>
        <v>18250</v>
      </c>
      <c r="R17" s="116">
        <f>R15+J1</f>
        <v>19020</v>
      </c>
      <c r="S17" s="114">
        <f>S15+J1</f>
        <v>19790</v>
      </c>
      <c r="T17" s="116">
        <f>T15+J1</f>
        <v>20560</v>
      </c>
      <c r="U17" s="114">
        <f>U15+J1</f>
        <v>21330</v>
      </c>
      <c r="V17" s="115">
        <f>V15+J1</f>
        <v>22100</v>
      </c>
      <c r="W17" s="114">
        <f>W15+J1</f>
        <v>22870</v>
      </c>
    </row>
    <row r="18" spans="2:23" ht="15" customHeight="1">
      <c r="B18" s="215" t="s">
        <v>77</v>
      </c>
      <c r="C18" s="216"/>
      <c r="D18" s="31">
        <f>D16+1</f>
        <v>169057</v>
      </c>
      <c r="E18" s="32">
        <f aca="true" t="shared" si="8" ref="E18:W18">D18+20</f>
        <v>169077</v>
      </c>
      <c r="F18" s="33">
        <f t="shared" si="8"/>
        <v>169097</v>
      </c>
      <c r="G18" s="32">
        <f t="shared" si="8"/>
        <v>169117</v>
      </c>
      <c r="H18" s="33">
        <f t="shared" si="8"/>
        <v>169137</v>
      </c>
      <c r="I18" s="27">
        <f t="shared" si="8"/>
        <v>169157</v>
      </c>
      <c r="J18" s="29">
        <f t="shared" si="8"/>
        <v>169177</v>
      </c>
      <c r="K18" s="27">
        <f t="shared" si="8"/>
        <v>169197</v>
      </c>
      <c r="L18" s="29">
        <f t="shared" si="8"/>
        <v>169217</v>
      </c>
      <c r="M18" s="27">
        <f t="shared" si="8"/>
        <v>169237</v>
      </c>
      <c r="N18" s="29">
        <f t="shared" si="8"/>
        <v>169257</v>
      </c>
      <c r="O18" s="27">
        <f t="shared" si="8"/>
        <v>169277</v>
      </c>
      <c r="P18" s="29">
        <f t="shared" si="8"/>
        <v>169297</v>
      </c>
      <c r="Q18" s="27">
        <f t="shared" si="8"/>
        <v>169317</v>
      </c>
      <c r="R18" s="29">
        <f t="shared" si="8"/>
        <v>169337</v>
      </c>
      <c r="S18" s="27">
        <f t="shared" si="8"/>
        <v>169357</v>
      </c>
      <c r="T18" s="29">
        <f t="shared" si="8"/>
        <v>169377</v>
      </c>
      <c r="U18" s="27">
        <f t="shared" si="8"/>
        <v>169397</v>
      </c>
      <c r="V18" s="25">
        <f t="shared" si="8"/>
        <v>169417</v>
      </c>
      <c r="W18" s="27">
        <f t="shared" si="8"/>
        <v>169437</v>
      </c>
    </row>
    <row r="19" spans="2:23" ht="15" customHeight="1" thickBot="1">
      <c r="B19" s="217" t="s">
        <v>83</v>
      </c>
      <c r="C19" s="212"/>
      <c r="D19" s="108">
        <f>D17+J1</f>
        <v>9295</v>
      </c>
      <c r="E19" s="109">
        <f>E17+J1</f>
        <v>10000</v>
      </c>
      <c r="F19" s="110">
        <f>F17+J1</f>
        <v>10740</v>
      </c>
      <c r="G19" s="109">
        <f>G17+J1</f>
        <v>11510</v>
      </c>
      <c r="H19" s="110">
        <f>H17+J1</f>
        <v>12280</v>
      </c>
      <c r="I19" s="111">
        <f>I17+J1</f>
        <v>13050</v>
      </c>
      <c r="J19" s="114">
        <f>J17+J1</f>
        <v>13820</v>
      </c>
      <c r="K19" s="114">
        <f>K17+J1</f>
        <v>14590</v>
      </c>
      <c r="L19" s="115">
        <f>L17+J1</f>
        <v>15360</v>
      </c>
      <c r="M19" s="114">
        <f>M17+J1</f>
        <v>16130</v>
      </c>
      <c r="N19" s="116">
        <f>N17+J1</f>
        <v>16900</v>
      </c>
      <c r="O19" s="114">
        <f>O17+J1</f>
        <v>17670</v>
      </c>
      <c r="P19" s="116">
        <f>P17+J1</f>
        <v>18440</v>
      </c>
      <c r="Q19" s="114">
        <f>Q17+J1</f>
        <v>19210</v>
      </c>
      <c r="R19" s="116">
        <f>R17+J1</f>
        <v>19980</v>
      </c>
      <c r="S19" s="114">
        <f>S17+J1</f>
        <v>20750</v>
      </c>
      <c r="T19" s="116">
        <f>T17+J1</f>
        <v>21520</v>
      </c>
      <c r="U19" s="114">
        <f>U17+J1</f>
        <v>22290</v>
      </c>
      <c r="V19" s="115">
        <f>V17+J1</f>
        <v>23060</v>
      </c>
      <c r="W19" s="114">
        <f>W17+J1</f>
        <v>23830</v>
      </c>
    </row>
    <row r="20" spans="2:23" ht="15" customHeight="1">
      <c r="B20" s="215" t="s">
        <v>77</v>
      </c>
      <c r="C20" s="216"/>
      <c r="D20" s="25">
        <f>D18+1</f>
        <v>169058</v>
      </c>
      <c r="E20" s="27">
        <f aca="true" t="shared" si="9" ref="E20:W20">D20+20</f>
        <v>169078</v>
      </c>
      <c r="F20" s="29">
        <f t="shared" si="9"/>
        <v>169098</v>
      </c>
      <c r="G20" s="27">
        <f t="shared" si="9"/>
        <v>169118</v>
      </c>
      <c r="H20" s="34">
        <f t="shared" si="9"/>
        <v>169138</v>
      </c>
      <c r="I20" s="32">
        <f t="shared" si="9"/>
        <v>169158</v>
      </c>
      <c r="J20" s="33">
        <f t="shared" si="9"/>
        <v>169178</v>
      </c>
      <c r="K20" s="32">
        <f t="shared" si="9"/>
        <v>169198</v>
      </c>
      <c r="L20" s="33">
        <f t="shared" si="9"/>
        <v>169218</v>
      </c>
      <c r="M20" s="32">
        <f t="shared" si="9"/>
        <v>169238</v>
      </c>
      <c r="N20" s="33">
        <f t="shared" si="9"/>
        <v>169258</v>
      </c>
      <c r="O20" s="32">
        <f t="shared" si="9"/>
        <v>169278</v>
      </c>
      <c r="P20" s="33">
        <f t="shared" si="9"/>
        <v>169298</v>
      </c>
      <c r="Q20" s="32">
        <f t="shared" si="9"/>
        <v>169318</v>
      </c>
      <c r="R20" s="33">
        <f t="shared" si="9"/>
        <v>169338</v>
      </c>
      <c r="S20" s="32">
        <f t="shared" si="9"/>
        <v>169358</v>
      </c>
      <c r="T20" s="33">
        <f t="shared" si="9"/>
        <v>169378</v>
      </c>
      <c r="U20" s="32">
        <f t="shared" si="9"/>
        <v>169398</v>
      </c>
      <c r="V20" s="31">
        <f t="shared" si="9"/>
        <v>169418</v>
      </c>
      <c r="W20" s="32">
        <f t="shared" si="9"/>
        <v>169438</v>
      </c>
    </row>
    <row r="21" spans="2:23" ht="15" customHeight="1" thickBot="1">
      <c r="B21" s="217" t="s">
        <v>84</v>
      </c>
      <c r="C21" s="212"/>
      <c r="D21" s="113">
        <f>D19+J1</f>
        <v>10255</v>
      </c>
      <c r="E21" s="111">
        <f>E19+J1</f>
        <v>10960</v>
      </c>
      <c r="F21" s="117">
        <f>F19+J1</f>
        <v>11700</v>
      </c>
      <c r="G21" s="111">
        <f>G19+J1</f>
        <v>12470</v>
      </c>
      <c r="H21" s="112">
        <f>H19+J1</f>
        <v>13240</v>
      </c>
      <c r="I21" s="111">
        <f>I19+J1</f>
        <v>14010</v>
      </c>
      <c r="J21" s="114">
        <f>J19+J1</f>
        <v>14780</v>
      </c>
      <c r="K21" s="114">
        <f>K19+J1</f>
        <v>15550</v>
      </c>
      <c r="L21" s="115">
        <f>L19+J1</f>
        <v>16320</v>
      </c>
      <c r="M21" s="114">
        <f>M19+J1</f>
        <v>17090</v>
      </c>
      <c r="N21" s="116">
        <f>N19+J1</f>
        <v>17860</v>
      </c>
      <c r="O21" s="114">
        <f>O19+J1</f>
        <v>18630</v>
      </c>
      <c r="P21" s="116">
        <f>P19+J1</f>
        <v>19400</v>
      </c>
      <c r="Q21" s="114">
        <f>Q19+J1</f>
        <v>20170</v>
      </c>
      <c r="R21" s="116">
        <f>R19+J1</f>
        <v>20940</v>
      </c>
      <c r="S21" s="114">
        <f>S19+J1</f>
        <v>21710</v>
      </c>
      <c r="T21" s="116">
        <f>T19+J1</f>
        <v>22480</v>
      </c>
      <c r="U21" s="114">
        <f>U19+J1</f>
        <v>23250</v>
      </c>
      <c r="V21" s="115">
        <f>V19+J1</f>
        <v>24020</v>
      </c>
      <c r="W21" s="114">
        <f>W19+J1</f>
        <v>24790</v>
      </c>
    </row>
    <row r="22" spans="2:23" ht="15" customHeight="1">
      <c r="B22" s="215" t="s">
        <v>77</v>
      </c>
      <c r="C22" s="216"/>
      <c r="D22" s="31">
        <f>D20+1</f>
        <v>169059</v>
      </c>
      <c r="E22" s="32">
        <f aca="true" t="shared" si="10" ref="E22:W22">D22+20</f>
        <v>169079</v>
      </c>
      <c r="F22" s="33">
        <f t="shared" si="10"/>
        <v>169099</v>
      </c>
      <c r="G22" s="32">
        <f t="shared" si="10"/>
        <v>169119</v>
      </c>
      <c r="H22" s="33">
        <f t="shared" si="10"/>
        <v>169139</v>
      </c>
      <c r="I22" s="27">
        <f t="shared" si="10"/>
        <v>169159</v>
      </c>
      <c r="J22" s="29">
        <f t="shared" si="10"/>
        <v>169179</v>
      </c>
      <c r="K22" s="27">
        <f t="shared" si="10"/>
        <v>169199</v>
      </c>
      <c r="L22" s="29">
        <f t="shared" si="10"/>
        <v>169219</v>
      </c>
      <c r="M22" s="27">
        <f t="shared" si="10"/>
        <v>169239</v>
      </c>
      <c r="N22" s="29">
        <f t="shared" si="10"/>
        <v>169259</v>
      </c>
      <c r="O22" s="27">
        <f t="shared" si="10"/>
        <v>169279</v>
      </c>
      <c r="P22" s="29">
        <f t="shared" si="10"/>
        <v>169299</v>
      </c>
      <c r="Q22" s="27">
        <f t="shared" si="10"/>
        <v>169319</v>
      </c>
      <c r="R22" s="29">
        <f t="shared" si="10"/>
        <v>169339</v>
      </c>
      <c r="S22" s="27">
        <f t="shared" si="10"/>
        <v>169359</v>
      </c>
      <c r="T22" s="29">
        <f t="shared" si="10"/>
        <v>169379</v>
      </c>
      <c r="U22" s="27">
        <f t="shared" si="10"/>
        <v>169399</v>
      </c>
      <c r="V22" s="25">
        <f t="shared" si="10"/>
        <v>169419</v>
      </c>
      <c r="W22" s="27">
        <f t="shared" si="10"/>
        <v>169439</v>
      </c>
    </row>
    <row r="23" spans="2:23" ht="15" customHeight="1" thickBot="1">
      <c r="B23" s="217" t="s">
        <v>85</v>
      </c>
      <c r="C23" s="212"/>
      <c r="D23" s="108">
        <f>D21+J1</f>
        <v>11215</v>
      </c>
      <c r="E23" s="109">
        <f>E21+J1</f>
        <v>11920</v>
      </c>
      <c r="F23" s="110">
        <f>F21+J1</f>
        <v>12660</v>
      </c>
      <c r="G23" s="109">
        <f>G21+J1</f>
        <v>13430</v>
      </c>
      <c r="H23" s="110">
        <f>H21+J1</f>
        <v>14200</v>
      </c>
      <c r="I23" s="111">
        <f>I21+J1</f>
        <v>14970</v>
      </c>
      <c r="J23" s="114">
        <f>J21+J1</f>
        <v>15740</v>
      </c>
      <c r="K23" s="114">
        <f>K21+J1</f>
        <v>16510</v>
      </c>
      <c r="L23" s="115">
        <f>L21+J1</f>
        <v>17280</v>
      </c>
      <c r="M23" s="114">
        <f>M21+J1</f>
        <v>18050</v>
      </c>
      <c r="N23" s="116">
        <f>N21+J1</f>
        <v>18820</v>
      </c>
      <c r="O23" s="114">
        <f>O21+J1</f>
        <v>19590</v>
      </c>
      <c r="P23" s="116">
        <f>P21+J1</f>
        <v>20360</v>
      </c>
      <c r="Q23" s="114">
        <f>Q21+J1</f>
        <v>21130</v>
      </c>
      <c r="R23" s="116">
        <f>R21+J1</f>
        <v>21900</v>
      </c>
      <c r="S23" s="114">
        <f>S21+J1</f>
        <v>22670</v>
      </c>
      <c r="T23" s="116">
        <f>T21+J1</f>
        <v>23440</v>
      </c>
      <c r="U23" s="114">
        <f>U21+J1</f>
        <v>24210</v>
      </c>
      <c r="V23" s="115">
        <f>V21+J1</f>
        <v>24980</v>
      </c>
      <c r="W23" s="114">
        <f>W21+J1</f>
        <v>25750</v>
      </c>
    </row>
    <row r="24" spans="2:23" ht="15" customHeight="1">
      <c r="B24" s="215" t="s">
        <v>77</v>
      </c>
      <c r="C24" s="216"/>
      <c r="D24" s="25">
        <f>D22+1</f>
        <v>169060</v>
      </c>
      <c r="E24" s="27">
        <f aca="true" t="shared" si="11" ref="E24:W24">D24+20</f>
        <v>169080</v>
      </c>
      <c r="F24" s="29">
        <f t="shared" si="11"/>
        <v>169100</v>
      </c>
      <c r="G24" s="27">
        <f t="shared" si="11"/>
        <v>169120</v>
      </c>
      <c r="H24" s="34">
        <f t="shared" si="11"/>
        <v>169140</v>
      </c>
      <c r="I24" s="32">
        <f t="shared" si="11"/>
        <v>169160</v>
      </c>
      <c r="J24" s="33">
        <f t="shared" si="11"/>
        <v>169180</v>
      </c>
      <c r="K24" s="32">
        <f t="shared" si="11"/>
        <v>169200</v>
      </c>
      <c r="L24" s="33">
        <f t="shared" si="11"/>
        <v>169220</v>
      </c>
      <c r="M24" s="32">
        <f t="shared" si="11"/>
        <v>169240</v>
      </c>
      <c r="N24" s="33">
        <f t="shared" si="11"/>
        <v>169260</v>
      </c>
      <c r="O24" s="32">
        <f t="shared" si="11"/>
        <v>169280</v>
      </c>
      <c r="P24" s="33">
        <f t="shared" si="11"/>
        <v>169300</v>
      </c>
      <c r="Q24" s="32">
        <f t="shared" si="11"/>
        <v>169320</v>
      </c>
      <c r="R24" s="33">
        <f t="shared" si="11"/>
        <v>169340</v>
      </c>
      <c r="S24" s="32">
        <f t="shared" si="11"/>
        <v>169360</v>
      </c>
      <c r="T24" s="33">
        <f t="shared" si="11"/>
        <v>169380</v>
      </c>
      <c r="U24" s="32">
        <f t="shared" si="11"/>
        <v>169400</v>
      </c>
      <c r="V24" s="31">
        <f t="shared" si="11"/>
        <v>169420</v>
      </c>
      <c r="W24" s="32">
        <f t="shared" si="11"/>
        <v>169440</v>
      </c>
    </row>
    <row r="25" spans="2:23" ht="15" customHeight="1" thickBot="1">
      <c r="B25" s="217" t="s">
        <v>86</v>
      </c>
      <c r="C25" s="212"/>
      <c r="D25" s="113">
        <f>D23+J1</f>
        <v>12175</v>
      </c>
      <c r="E25" s="111">
        <f>E23+J1</f>
        <v>12880</v>
      </c>
      <c r="F25" s="117">
        <f>F23+J1</f>
        <v>13620</v>
      </c>
      <c r="G25" s="111">
        <f>G23+J1</f>
        <v>14390</v>
      </c>
      <c r="H25" s="112">
        <f>H23+J1</f>
        <v>15160</v>
      </c>
      <c r="I25" s="109">
        <f>I23+J1</f>
        <v>15930</v>
      </c>
      <c r="J25" s="109">
        <f>J23+J1</f>
        <v>16700</v>
      </c>
      <c r="K25" s="109">
        <f>K23+J1</f>
        <v>17470</v>
      </c>
      <c r="L25" s="108">
        <f>L23+J1</f>
        <v>18240</v>
      </c>
      <c r="M25" s="109">
        <f>M23+J1</f>
        <v>19010</v>
      </c>
      <c r="N25" s="110">
        <f>N23+J1</f>
        <v>19780</v>
      </c>
      <c r="O25" s="109">
        <f>O23+J1</f>
        <v>20550</v>
      </c>
      <c r="P25" s="110">
        <f>P23+J1</f>
        <v>21320</v>
      </c>
      <c r="Q25" s="109">
        <f>Q23+J1</f>
        <v>22090</v>
      </c>
      <c r="R25" s="110">
        <f>R23+J1</f>
        <v>22860</v>
      </c>
      <c r="S25" s="109">
        <f>S23+J1</f>
        <v>23630</v>
      </c>
      <c r="T25" s="110">
        <f>T23+J1</f>
        <v>24400</v>
      </c>
      <c r="U25" s="109">
        <f>U23+J1</f>
        <v>25170</v>
      </c>
      <c r="V25" s="108">
        <f>V23+J1</f>
        <v>25940</v>
      </c>
      <c r="W25" s="109">
        <f>W23+J1</f>
        <v>26710</v>
      </c>
    </row>
    <row r="26" spans="2:23" ht="15" customHeight="1">
      <c r="B26" s="215" t="s">
        <v>77</v>
      </c>
      <c r="C26" s="216"/>
      <c r="D26" s="31">
        <f>D24+1</f>
        <v>169061</v>
      </c>
      <c r="E26" s="32">
        <f aca="true" t="shared" si="12" ref="E26:W26">D26+20</f>
        <v>169081</v>
      </c>
      <c r="F26" s="33">
        <f t="shared" si="12"/>
        <v>169101</v>
      </c>
      <c r="G26" s="32">
        <f t="shared" si="12"/>
        <v>169121</v>
      </c>
      <c r="H26" s="33">
        <f t="shared" si="12"/>
        <v>169141</v>
      </c>
      <c r="I26" s="27">
        <f t="shared" si="12"/>
        <v>169161</v>
      </c>
      <c r="J26" s="25">
        <f t="shared" si="12"/>
        <v>169181</v>
      </c>
      <c r="K26" s="27">
        <f t="shared" si="12"/>
        <v>169201</v>
      </c>
      <c r="L26" s="29">
        <f t="shared" si="12"/>
        <v>169221</v>
      </c>
      <c r="M26" s="27">
        <f t="shared" si="12"/>
        <v>169241</v>
      </c>
      <c r="N26" s="29">
        <f t="shared" si="12"/>
        <v>169261</v>
      </c>
      <c r="O26" s="27">
        <f t="shared" si="12"/>
        <v>169281</v>
      </c>
      <c r="P26" s="29">
        <f t="shared" si="12"/>
        <v>169301</v>
      </c>
      <c r="Q26" s="27">
        <f t="shared" si="12"/>
        <v>169321</v>
      </c>
      <c r="R26" s="29">
        <f t="shared" si="12"/>
        <v>169341</v>
      </c>
      <c r="S26" s="27">
        <f t="shared" si="12"/>
        <v>169361</v>
      </c>
      <c r="T26" s="29">
        <f t="shared" si="12"/>
        <v>169381</v>
      </c>
      <c r="U26" s="27">
        <f t="shared" si="12"/>
        <v>169401</v>
      </c>
      <c r="V26" s="25">
        <f t="shared" si="12"/>
        <v>169421</v>
      </c>
      <c r="W26" s="27">
        <f t="shared" si="12"/>
        <v>169441</v>
      </c>
    </row>
    <row r="27" spans="2:23" ht="15" customHeight="1" thickBot="1">
      <c r="B27" s="217" t="s">
        <v>87</v>
      </c>
      <c r="C27" s="212"/>
      <c r="D27" s="108">
        <f>D25+J1</f>
        <v>13135</v>
      </c>
      <c r="E27" s="109">
        <f>E25+J1</f>
        <v>13840</v>
      </c>
      <c r="F27" s="110">
        <f>F25+J1</f>
        <v>14580</v>
      </c>
      <c r="G27" s="109">
        <f>G25+J1</f>
        <v>15350</v>
      </c>
      <c r="H27" s="110">
        <f>H25+J1</f>
        <v>16120</v>
      </c>
      <c r="I27" s="111">
        <f>I25+J1</f>
        <v>16890</v>
      </c>
      <c r="J27" s="114">
        <f>J25+J1</f>
        <v>17660</v>
      </c>
      <c r="K27" s="114">
        <f>K25+J1</f>
        <v>18430</v>
      </c>
      <c r="L27" s="115">
        <f>L25+J1</f>
        <v>19200</v>
      </c>
      <c r="M27" s="114">
        <f>M25+J1</f>
        <v>19970</v>
      </c>
      <c r="N27" s="116">
        <f>N25+J1</f>
        <v>20740</v>
      </c>
      <c r="O27" s="114">
        <f>O25+J1</f>
        <v>21510</v>
      </c>
      <c r="P27" s="116">
        <f>P25+J1</f>
        <v>22280</v>
      </c>
      <c r="Q27" s="114">
        <f>Q25+J1</f>
        <v>23050</v>
      </c>
      <c r="R27" s="116">
        <f>R25+J1</f>
        <v>23820</v>
      </c>
      <c r="S27" s="114">
        <f>S25+J1</f>
        <v>24590</v>
      </c>
      <c r="T27" s="116">
        <f>T25+J1</f>
        <v>25360</v>
      </c>
      <c r="U27" s="114">
        <f>U25+J1</f>
        <v>26130</v>
      </c>
      <c r="V27" s="115">
        <f>V25+J1</f>
        <v>26900</v>
      </c>
      <c r="W27" s="114">
        <f>W25+J1</f>
        <v>27670</v>
      </c>
    </row>
    <row r="28" spans="2:23" ht="15" customHeight="1">
      <c r="B28" s="215" t="s">
        <v>77</v>
      </c>
      <c r="C28" s="216"/>
      <c r="D28" s="25">
        <f>D26+1</f>
        <v>169062</v>
      </c>
      <c r="E28" s="27">
        <f aca="true" t="shared" si="13" ref="E28:W28">D28+20</f>
        <v>169082</v>
      </c>
      <c r="F28" s="29">
        <f t="shared" si="13"/>
        <v>169102</v>
      </c>
      <c r="G28" s="27">
        <f t="shared" si="13"/>
        <v>169122</v>
      </c>
      <c r="H28" s="34">
        <f t="shared" si="13"/>
        <v>169142</v>
      </c>
      <c r="I28" s="32">
        <f t="shared" si="13"/>
        <v>169162</v>
      </c>
      <c r="J28" s="33">
        <f t="shared" si="13"/>
        <v>169182</v>
      </c>
      <c r="K28" s="32">
        <f t="shared" si="13"/>
        <v>169202</v>
      </c>
      <c r="L28" s="33">
        <f t="shared" si="13"/>
        <v>169222</v>
      </c>
      <c r="M28" s="32">
        <f t="shared" si="13"/>
        <v>169242</v>
      </c>
      <c r="N28" s="33">
        <f t="shared" si="13"/>
        <v>169262</v>
      </c>
      <c r="O28" s="32">
        <f t="shared" si="13"/>
        <v>169282</v>
      </c>
      <c r="P28" s="33">
        <f t="shared" si="13"/>
        <v>169302</v>
      </c>
      <c r="Q28" s="32">
        <f t="shared" si="13"/>
        <v>169322</v>
      </c>
      <c r="R28" s="33">
        <f t="shared" si="13"/>
        <v>169342</v>
      </c>
      <c r="S28" s="32">
        <f t="shared" si="13"/>
        <v>169362</v>
      </c>
      <c r="T28" s="33">
        <f t="shared" si="13"/>
        <v>169382</v>
      </c>
      <c r="U28" s="32">
        <f t="shared" si="13"/>
        <v>169402</v>
      </c>
      <c r="V28" s="31">
        <f t="shared" si="13"/>
        <v>169422</v>
      </c>
      <c r="W28" s="32">
        <f t="shared" si="13"/>
        <v>169442</v>
      </c>
    </row>
    <row r="29" spans="2:23" ht="15" customHeight="1" thickBot="1">
      <c r="B29" s="217" t="s">
        <v>88</v>
      </c>
      <c r="C29" s="212"/>
      <c r="D29" s="113">
        <f>D27+J1</f>
        <v>14095</v>
      </c>
      <c r="E29" s="111">
        <f>E27+J1</f>
        <v>14800</v>
      </c>
      <c r="F29" s="117">
        <f>F27+J1</f>
        <v>15540</v>
      </c>
      <c r="G29" s="111">
        <f>G27+J1</f>
        <v>16310</v>
      </c>
      <c r="H29" s="112">
        <f>H27+J1</f>
        <v>17080</v>
      </c>
      <c r="I29" s="109">
        <f>I27+J1</f>
        <v>17850</v>
      </c>
      <c r="J29" s="114">
        <f>J27+J1</f>
        <v>18620</v>
      </c>
      <c r="K29" s="114">
        <f>K27+J1</f>
        <v>19390</v>
      </c>
      <c r="L29" s="115">
        <f>L27+J1</f>
        <v>20160</v>
      </c>
      <c r="M29" s="114">
        <f>M27+J1</f>
        <v>20930</v>
      </c>
      <c r="N29" s="116">
        <f>N27+J1</f>
        <v>21700</v>
      </c>
      <c r="O29" s="114">
        <f>O27+J1</f>
        <v>22470</v>
      </c>
      <c r="P29" s="116">
        <f>P27+J1</f>
        <v>23240</v>
      </c>
      <c r="Q29" s="114">
        <f>Q27+J1</f>
        <v>24010</v>
      </c>
      <c r="R29" s="116">
        <f>R27+J1</f>
        <v>24780</v>
      </c>
      <c r="S29" s="114">
        <f>S27+J1</f>
        <v>25550</v>
      </c>
      <c r="T29" s="116">
        <f>T27+J1</f>
        <v>26320</v>
      </c>
      <c r="U29" s="114">
        <f>U27+J1</f>
        <v>27090</v>
      </c>
      <c r="V29" s="115">
        <f>V27+J1</f>
        <v>27860</v>
      </c>
      <c r="W29" s="114">
        <f>W27+J1</f>
        <v>28630</v>
      </c>
    </row>
    <row r="30" spans="2:23" ht="15" customHeight="1">
      <c r="B30" s="215" t="s">
        <v>77</v>
      </c>
      <c r="C30" s="216"/>
      <c r="D30" s="31">
        <f>D28+1</f>
        <v>169063</v>
      </c>
      <c r="E30" s="32">
        <f aca="true" t="shared" si="14" ref="E30:W30">D30+20</f>
        <v>169083</v>
      </c>
      <c r="F30" s="33">
        <f t="shared" si="14"/>
        <v>169103</v>
      </c>
      <c r="G30" s="32">
        <f t="shared" si="14"/>
        <v>169123</v>
      </c>
      <c r="H30" s="33">
        <f t="shared" si="14"/>
        <v>169143</v>
      </c>
      <c r="I30" s="27">
        <f t="shared" si="14"/>
        <v>169163</v>
      </c>
      <c r="J30" s="29">
        <f t="shared" si="14"/>
        <v>169183</v>
      </c>
      <c r="K30" s="27">
        <f t="shared" si="14"/>
        <v>169203</v>
      </c>
      <c r="L30" s="29">
        <f t="shared" si="14"/>
        <v>169223</v>
      </c>
      <c r="M30" s="27">
        <f t="shared" si="14"/>
        <v>169243</v>
      </c>
      <c r="N30" s="29">
        <f t="shared" si="14"/>
        <v>169263</v>
      </c>
      <c r="O30" s="27">
        <f t="shared" si="14"/>
        <v>169283</v>
      </c>
      <c r="P30" s="29">
        <f t="shared" si="14"/>
        <v>169303</v>
      </c>
      <c r="Q30" s="27">
        <f t="shared" si="14"/>
        <v>169323</v>
      </c>
      <c r="R30" s="29">
        <f t="shared" si="14"/>
        <v>169343</v>
      </c>
      <c r="S30" s="27">
        <f t="shared" si="14"/>
        <v>169363</v>
      </c>
      <c r="T30" s="29">
        <f t="shared" si="14"/>
        <v>169383</v>
      </c>
      <c r="U30" s="27">
        <f t="shared" si="14"/>
        <v>169403</v>
      </c>
      <c r="V30" s="25">
        <f t="shared" si="14"/>
        <v>169423</v>
      </c>
      <c r="W30" s="27">
        <f t="shared" si="14"/>
        <v>169443</v>
      </c>
    </row>
    <row r="31" spans="2:23" ht="15" customHeight="1" thickBot="1">
      <c r="B31" s="230" t="s">
        <v>89</v>
      </c>
      <c r="C31" s="231"/>
      <c r="D31" s="108">
        <f>D29+J1</f>
        <v>15055</v>
      </c>
      <c r="E31" s="109">
        <f>E29+J1</f>
        <v>15760</v>
      </c>
      <c r="F31" s="110">
        <f>F29+J1</f>
        <v>16500</v>
      </c>
      <c r="G31" s="109">
        <f>G29+J1</f>
        <v>17270</v>
      </c>
      <c r="H31" s="110">
        <f>H29+J1</f>
        <v>18040</v>
      </c>
      <c r="I31" s="109">
        <f>I29+J1</f>
        <v>18810</v>
      </c>
      <c r="J31" s="131">
        <f>J29+J1</f>
        <v>19580</v>
      </c>
      <c r="K31" s="131">
        <f>K29+J1</f>
        <v>20350</v>
      </c>
      <c r="L31" s="132">
        <f>L29+J1</f>
        <v>21120</v>
      </c>
      <c r="M31" s="131">
        <f>M29+J1</f>
        <v>21890</v>
      </c>
      <c r="N31" s="133">
        <f>N29+J1</f>
        <v>22660</v>
      </c>
      <c r="O31" s="131">
        <f>O29+J1</f>
        <v>23430</v>
      </c>
      <c r="P31" s="133">
        <f>P29+J1</f>
        <v>24200</v>
      </c>
      <c r="Q31" s="131">
        <f>Q29+J1</f>
        <v>24970</v>
      </c>
      <c r="R31" s="133">
        <f>R29+J1</f>
        <v>25740</v>
      </c>
      <c r="S31" s="131">
        <f>S29+J1</f>
        <v>26510</v>
      </c>
      <c r="T31" s="133">
        <f>T29+J1</f>
        <v>27280</v>
      </c>
      <c r="U31" s="131">
        <f>U29+J1</f>
        <v>28050</v>
      </c>
      <c r="V31" s="132">
        <f>V29+J1</f>
        <v>28820</v>
      </c>
      <c r="W31" s="131">
        <f>W29+J1</f>
        <v>29590</v>
      </c>
    </row>
    <row r="32" spans="2:23" ht="15" customHeight="1">
      <c r="B32" s="215" t="s">
        <v>77</v>
      </c>
      <c r="C32" s="216"/>
      <c r="D32" s="25">
        <f>D30+1</f>
        <v>169064</v>
      </c>
      <c r="E32" s="27">
        <f aca="true" t="shared" si="15" ref="E32:L32">D32+20</f>
        <v>169084</v>
      </c>
      <c r="F32" s="29">
        <f t="shared" si="15"/>
        <v>169104</v>
      </c>
      <c r="G32" s="27">
        <f t="shared" si="15"/>
        <v>169124</v>
      </c>
      <c r="H32" s="34">
        <f t="shared" si="15"/>
        <v>169144</v>
      </c>
      <c r="I32" s="40">
        <f t="shared" si="15"/>
        <v>169164</v>
      </c>
      <c r="J32" s="29">
        <f t="shared" si="15"/>
        <v>169184</v>
      </c>
      <c r="K32" s="27">
        <f t="shared" si="15"/>
        <v>169204</v>
      </c>
      <c r="L32" s="29">
        <f t="shared" si="15"/>
        <v>169224</v>
      </c>
      <c r="M32" s="27">
        <f aca="true" t="shared" si="16" ref="M32:W32">L32+20</f>
        <v>169244</v>
      </c>
      <c r="N32" s="29">
        <f t="shared" si="16"/>
        <v>169264</v>
      </c>
      <c r="O32" s="27">
        <f t="shared" si="16"/>
        <v>169284</v>
      </c>
      <c r="P32" s="29">
        <f t="shared" si="16"/>
        <v>169304</v>
      </c>
      <c r="Q32" s="27">
        <f t="shared" si="16"/>
        <v>169324</v>
      </c>
      <c r="R32" s="29">
        <f t="shared" si="16"/>
        <v>169344</v>
      </c>
      <c r="S32" s="27">
        <f t="shared" si="16"/>
        <v>169364</v>
      </c>
      <c r="T32" s="29">
        <f t="shared" si="16"/>
        <v>169384</v>
      </c>
      <c r="U32" s="27">
        <f t="shared" si="16"/>
        <v>169404</v>
      </c>
      <c r="V32" s="25">
        <f t="shared" si="16"/>
        <v>169424</v>
      </c>
      <c r="W32" s="27">
        <f t="shared" si="16"/>
        <v>169444</v>
      </c>
    </row>
    <row r="33" spans="2:23" ht="15" customHeight="1" thickBot="1">
      <c r="B33" s="217" t="s">
        <v>90</v>
      </c>
      <c r="C33" s="212"/>
      <c r="D33" s="113">
        <f>D31+J1</f>
        <v>16015</v>
      </c>
      <c r="E33" s="111">
        <f>E31+J1</f>
        <v>16720</v>
      </c>
      <c r="F33" s="117">
        <f>F31+J1</f>
        <v>17460</v>
      </c>
      <c r="G33" s="111">
        <f>G31+J1</f>
        <v>18230</v>
      </c>
      <c r="H33" s="112">
        <f>H31+J1</f>
        <v>19000</v>
      </c>
      <c r="I33" s="111">
        <f>I31+J1</f>
        <v>19770</v>
      </c>
      <c r="J33" s="114">
        <f>J31+J1</f>
        <v>20540</v>
      </c>
      <c r="K33" s="114">
        <f>K31+J1</f>
        <v>21310</v>
      </c>
      <c r="L33" s="115">
        <f>L31+J1</f>
        <v>22080</v>
      </c>
      <c r="M33" s="114">
        <f>M31+J1</f>
        <v>22850</v>
      </c>
      <c r="N33" s="116">
        <f>N31+J1</f>
        <v>23620</v>
      </c>
      <c r="O33" s="114">
        <f>O31+J1</f>
        <v>24390</v>
      </c>
      <c r="P33" s="116">
        <f>P31+J1</f>
        <v>25160</v>
      </c>
      <c r="Q33" s="114">
        <f>Q31+J1</f>
        <v>25930</v>
      </c>
      <c r="R33" s="116">
        <f>R31+J1</f>
        <v>26700</v>
      </c>
      <c r="S33" s="114">
        <f>S31+J1</f>
        <v>27470</v>
      </c>
      <c r="T33" s="116">
        <f>T31+J1</f>
        <v>28240</v>
      </c>
      <c r="U33" s="114">
        <f>U31+J1</f>
        <v>29010</v>
      </c>
      <c r="V33" s="115">
        <f>V31+J1</f>
        <v>29780</v>
      </c>
      <c r="W33" s="114">
        <f>W31+J1</f>
        <v>30550</v>
      </c>
    </row>
    <row r="34" spans="2:23" ht="15" customHeight="1">
      <c r="B34" s="215" t="s">
        <v>77</v>
      </c>
      <c r="C34" s="216"/>
      <c r="D34" s="31">
        <f>D32+1</f>
        <v>169065</v>
      </c>
      <c r="E34" s="32">
        <f aca="true" t="shared" si="17" ref="E34:W34">D34+20</f>
        <v>169085</v>
      </c>
      <c r="F34" s="33">
        <f t="shared" si="17"/>
        <v>169105</v>
      </c>
      <c r="G34" s="32">
        <f t="shared" si="17"/>
        <v>169125</v>
      </c>
      <c r="H34" s="33">
        <f t="shared" si="17"/>
        <v>169145</v>
      </c>
      <c r="I34" s="27">
        <f t="shared" si="17"/>
        <v>169165</v>
      </c>
      <c r="J34" s="29">
        <f t="shared" si="17"/>
        <v>169185</v>
      </c>
      <c r="K34" s="27">
        <f t="shared" si="17"/>
        <v>169205</v>
      </c>
      <c r="L34" s="29">
        <f t="shared" si="17"/>
        <v>169225</v>
      </c>
      <c r="M34" s="27">
        <f t="shared" si="17"/>
        <v>169245</v>
      </c>
      <c r="N34" s="29">
        <f t="shared" si="17"/>
        <v>169265</v>
      </c>
      <c r="O34" s="27">
        <f t="shared" si="17"/>
        <v>169285</v>
      </c>
      <c r="P34" s="29">
        <f t="shared" si="17"/>
        <v>169305</v>
      </c>
      <c r="Q34" s="27">
        <f t="shared" si="17"/>
        <v>169325</v>
      </c>
      <c r="R34" s="29">
        <f t="shared" si="17"/>
        <v>169345</v>
      </c>
      <c r="S34" s="27">
        <f t="shared" si="17"/>
        <v>169365</v>
      </c>
      <c r="T34" s="29">
        <f t="shared" si="17"/>
        <v>169385</v>
      </c>
      <c r="U34" s="27">
        <f t="shared" si="17"/>
        <v>169405</v>
      </c>
      <c r="V34" s="25">
        <f t="shared" si="17"/>
        <v>169425</v>
      </c>
      <c r="W34" s="27">
        <f t="shared" si="17"/>
        <v>169445</v>
      </c>
    </row>
    <row r="35" spans="2:23" ht="15" customHeight="1" thickBot="1">
      <c r="B35" s="217" t="s">
        <v>91</v>
      </c>
      <c r="C35" s="212"/>
      <c r="D35" s="108">
        <f>D33+J1</f>
        <v>16975</v>
      </c>
      <c r="E35" s="109">
        <f>E33+J1</f>
        <v>17680</v>
      </c>
      <c r="F35" s="110">
        <f>F33+J1</f>
        <v>18420</v>
      </c>
      <c r="G35" s="109">
        <f>G33+J1</f>
        <v>19190</v>
      </c>
      <c r="H35" s="110">
        <f>H33+J1</f>
        <v>19960</v>
      </c>
      <c r="I35" s="111">
        <f>I33+J1</f>
        <v>20730</v>
      </c>
      <c r="J35" s="114">
        <f>J33+J1</f>
        <v>21500</v>
      </c>
      <c r="K35" s="114">
        <f>K33+J1</f>
        <v>22270</v>
      </c>
      <c r="L35" s="115">
        <f>L33+J1</f>
        <v>23040</v>
      </c>
      <c r="M35" s="114">
        <f>M33+J1</f>
        <v>23810</v>
      </c>
      <c r="N35" s="116">
        <f>N33+J1</f>
        <v>24580</v>
      </c>
      <c r="O35" s="114">
        <f>O33+J1</f>
        <v>25350</v>
      </c>
      <c r="P35" s="116">
        <f>P33+J1</f>
        <v>26120</v>
      </c>
      <c r="Q35" s="114">
        <f>Q33+J1</f>
        <v>26890</v>
      </c>
      <c r="R35" s="116">
        <f>R33+J1</f>
        <v>27660</v>
      </c>
      <c r="S35" s="114">
        <f>S33+J1</f>
        <v>28430</v>
      </c>
      <c r="T35" s="116">
        <f>T33+J1</f>
        <v>29200</v>
      </c>
      <c r="U35" s="114">
        <f>U33+J1</f>
        <v>29970</v>
      </c>
      <c r="V35" s="115">
        <f>V33+J1</f>
        <v>30740</v>
      </c>
      <c r="W35" s="114">
        <f>W33+J1</f>
        <v>31510</v>
      </c>
    </row>
    <row r="36" spans="2:23" ht="15" customHeight="1">
      <c r="B36" s="215" t="s">
        <v>77</v>
      </c>
      <c r="C36" s="216"/>
      <c r="D36" s="25">
        <f>D34+1</f>
        <v>169066</v>
      </c>
      <c r="E36" s="27">
        <f aca="true" t="shared" si="18" ref="E36:W36">D36+20</f>
        <v>169086</v>
      </c>
      <c r="F36" s="29">
        <f t="shared" si="18"/>
        <v>169106</v>
      </c>
      <c r="G36" s="27">
        <f t="shared" si="18"/>
        <v>169126</v>
      </c>
      <c r="H36" s="34">
        <f t="shared" si="18"/>
        <v>169146</v>
      </c>
      <c r="I36" s="32">
        <f t="shared" si="18"/>
        <v>169166</v>
      </c>
      <c r="J36" s="33">
        <f t="shared" si="18"/>
        <v>169186</v>
      </c>
      <c r="K36" s="32">
        <f t="shared" si="18"/>
        <v>169206</v>
      </c>
      <c r="L36" s="33">
        <f t="shared" si="18"/>
        <v>169226</v>
      </c>
      <c r="M36" s="32">
        <f t="shared" si="18"/>
        <v>169246</v>
      </c>
      <c r="N36" s="33">
        <f t="shared" si="18"/>
        <v>169266</v>
      </c>
      <c r="O36" s="32">
        <f t="shared" si="18"/>
        <v>169286</v>
      </c>
      <c r="P36" s="33">
        <f t="shared" si="18"/>
        <v>169306</v>
      </c>
      <c r="Q36" s="32">
        <f t="shared" si="18"/>
        <v>169326</v>
      </c>
      <c r="R36" s="33">
        <f t="shared" si="18"/>
        <v>169346</v>
      </c>
      <c r="S36" s="32">
        <f t="shared" si="18"/>
        <v>169366</v>
      </c>
      <c r="T36" s="33">
        <f t="shared" si="18"/>
        <v>169386</v>
      </c>
      <c r="U36" s="32">
        <f t="shared" si="18"/>
        <v>169406</v>
      </c>
      <c r="V36" s="31">
        <f t="shared" si="18"/>
        <v>169426</v>
      </c>
      <c r="W36" s="32">
        <f t="shared" si="18"/>
        <v>169446</v>
      </c>
    </row>
    <row r="37" spans="2:23" ht="15" customHeight="1" thickBot="1">
      <c r="B37" s="217" t="s">
        <v>92</v>
      </c>
      <c r="C37" s="212"/>
      <c r="D37" s="113">
        <f>D35+J1</f>
        <v>17935</v>
      </c>
      <c r="E37" s="111">
        <f>E35+J1</f>
        <v>18640</v>
      </c>
      <c r="F37" s="117">
        <f>F35+J1</f>
        <v>19380</v>
      </c>
      <c r="G37" s="111">
        <f>G35+J1</f>
        <v>20150</v>
      </c>
      <c r="H37" s="112">
        <f>H35+J1</f>
        <v>20920</v>
      </c>
      <c r="I37" s="109">
        <f>I35+J1</f>
        <v>21690</v>
      </c>
      <c r="J37" s="114">
        <f>J35+J1</f>
        <v>22460</v>
      </c>
      <c r="K37" s="114">
        <f>K35+J1</f>
        <v>23230</v>
      </c>
      <c r="L37" s="115">
        <f>L35+J1</f>
        <v>24000</v>
      </c>
      <c r="M37" s="114">
        <f>M35+J1</f>
        <v>24770</v>
      </c>
      <c r="N37" s="116">
        <f>N35+J1</f>
        <v>25540</v>
      </c>
      <c r="O37" s="114">
        <f>O35+J1</f>
        <v>26310</v>
      </c>
      <c r="P37" s="116">
        <f>P35+J1</f>
        <v>27080</v>
      </c>
      <c r="Q37" s="114">
        <f>Q35+J1</f>
        <v>27850</v>
      </c>
      <c r="R37" s="116">
        <f>R35+J1</f>
        <v>28620</v>
      </c>
      <c r="S37" s="114">
        <f>S35+J1</f>
        <v>29390</v>
      </c>
      <c r="T37" s="116">
        <f>T35+J1</f>
        <v>30160</v>
      </c>
      <c r="U37" s="114">
        <f>U35+J1</f>
        <v>30930</v>
      </c>
      <c r="V37" s="115">
        <f>V35+J1</f>
        <v>31700</v>
      </c>
      <c r="W37" s="114">
        <f>W35+J1</f>
        <v>32470</v>
      </c>
    </row>
    <row r="38" spans="2:23" ht="15" customHeight="1">
      <c r="B38" s="215" t="s">
        <v>77</v>
      </c>
      <c r="C38" s="216"/>
      <c r="D38" s="31">
        <f>D36+1</f>
        <v>169067</v>
      </c>
      <c r="E38" s="32">
        <f aca="true" t="shared" si="19" ref="E38:W38">D38+20</f>
        <v>169087</v>
      </c>
      <c r="F38" s="33">
        <f t="shared" si="19"/>
        <v>169107</v>
      </c>
      <c r="G38" s="32">
        <f t="shared" si="19"/>
        <v>169127</v>
      </c>
      <c r="H38" s="33">
        <f t="shared" si="19"/>
        <v>169147</v>
      </c>
      <c r="I38" s="27">
        <f t="shared" si="19"/>
        <v>169167</v>
      </c>
      <c r="J38" s="29">
        <f t="shared" si="19"/>
        <v>169187</v>
      </c>
      <c r="K38" s="27">
        <f t="shared" si="19"/>
        <v>169207</v>
      </c>
      <c r="L38" s="29">
        <f t="shared" si="19"/>
        <v>169227</v>
      </c>
      <c r="M38" s="27">
        <f t="shared" si="19"/>
        <v>169247</v>
      </c>
      <c r="N38" s="29">
        <f t="shared" si="19"/>
        <v>169267</v>
      </c>
      <c r="O38" s="27">
        <f t="shared" si="19"/>
        <v>169287</v>
      </c>
      <c r="P38" s="29">
        <f t="shared" si="19"/>
        <v>169307</v>
      </c>
      <c r="Q38" s="27">
        <f t="shared" si="19"/>
        <v>169327</v>
      </c>
      <c r="R38" s="29">
        <f t="shared" si="19"/>
        <v>169347</v>
      </c>
      <c r="S38" s="27">
        <f t="shared" si="19"/>
        <v>169367</v>
      </c>
      <c r="T38" s="29">
        <f t="shared" si="19"/>
        <v>169387</v>
      </c>
      <c r="U38" s="27">
        <f t="shared" si="19"/>
        <v>169407</v>
      </c>
      <c r="V38" s="25">
        <f t="shared" si="19"/>
        <v>169427</v>
      </c>
      <c r="W38" s="27">
        <f t="shared" si="19"/>
        <v>169447</v>
      </c>
    </row>
    <row r="39" spans="2:23" ht="15" customHeight="1" thickBot="1">
      <c r="B39" s="217" t="s">
        <v>93</v>
      </c>
      <c r="C39" s="212"/>
      <c r="D39" s="108">
        <f>D37+J1</f>
        <v>18895</v>
      </c>
      <c r="E39" s="109">
        <f>E37+J1</f>
        <v>19600</v>
      </c>
      <c r="F39" s="110">
        <f>F37+J1</f>
        <v>20340</v>
      </c>
      <c r="G39" s="109">
        <f>G37+J1</f>
        <v>21110</v>
      </c>
      <c r="H39" s="110">
        <f>H37+J1</f>
        <v>21880</v>
      </c>
      <c r="I39" s="109">
        <f>I37+J1</f>
        <v>22650</v>
      </c>
      <c r="J39" s="114">
        <f>J37+J1</f>
        <v>23420</v>
      </c>
      <c r="K39" s="114">
        <f>K37+J1</f>
        <v>24190</v>
      </c>
      <c r="L39" s="115">
        <f>L37+J1</f>
        <v>24960</v>
      </c>
      <c r="M39" s="114">
        <f>M37+J1</f>
        <v>25730</v>
      </c>
      <c r="N39" s="116">
        <f>N37+J1</f>
        <v>26500</v>
      </c>
      <c r="O39" s="114">
        <f>O37+J1</f>
        <v>27270</v>
      </c>
      <c r="P39" s="116">
        <f>P37+J1</f>
        <v>28040</v>
      </c>
      <c r="Q39" s="114">
        <f>Q37+J1</f>
        <v>28810</v>
      </c>
      <c r="R39" s="116">
        <f>R37+J1</f>
        <v>29580</v>
      </c>
      <c r="S39" s="114">
        <f>S37+J1</f>
        <v>30350</v>
      </c>
      <c r="T39" s="116">
        <f>T37+J1</f>
        <v>31120</v>
      </c>
      <c r="U39" s="114">
        <f>U37+J1</f>
        <v>31890</v>
      </c>
      <c r="V39" s="115">
        <f>V37+J1</f>
        <v>32660</v>
      </c>
      <c r="W39" s="114">
        <f>W37+J1</f>
        <v>33430</v>
      </c>
    </row>
    <row r="40" spans="2:23" ht="15" customHeight="1">
      <c r="B40" s="215" t="s">
        <v>77</v>
      </c>
      <c r="C40" s="216"/>
      <c r="D40" s="25">
        <f>D38+1</f>
        <v>169068</v>
      </c>
      <c r="E40" s="27">
        <f aca="true" t="shared" si="20" ref="E40:W40">D40+20</f>
        <v>169088</v>
      </c>
      <c r="F40" s="29">
        <f t="shared" si="20"/>
        <v>169108</v>
      </c>
      <c r="G40" s="27">
        <f t="shared" si="20"/>
        <v>169128</v>
      </c>
      <c r="H40" s="34">
        <f t="shared" si="20"/>
        <v>169148</v>
      </c>
      <c r="I40" s="27">
        <f t="shared" si="20"/>
        <v>169168</v>
      </c>
      <c r="J40" s="33">
        <f t="shared" si="20"/>
        <v>169188</v>
      </c>
      <c r="K40" s="32">
        <f t="shared" si="20"/>
        <v>169208</v>
      </c>
      <c r="L40" s="33">
        <f t="shared" si="20"/>
        <v>169228</v>
      </c>
      <c r="M40" s="32">
        <f t="shared" si="20"/>
        <v>169248</v>
      </c>
      <c r="N40" s="33">
        <f t="shared" si="20"/>
        <v>169268</v>
      </c>
      <c r="O40" s="32">
        <f t="shared" si="20"/>
        <v>169288</v>
      </c>
      <c r="P40" s="33">
        <f t="shared" si="20"/>
        <v>169308</v>
      </c>
      <c r="Q40" s="32">
        <f t="shared" si="20"/>
        <v>169328</v>
      </c>
      <c r="R40" s="33">
        <f t="shared" si="20"/>
        <v>169348</v>
      </c>
      <c r="S40" s="32">
        <f t="shared" si="20"/>
        <v>169368</v>
      </c>
      <c r="T40" s="33">
        <f t="shared" si="20"/>
        <v>169388</v>
      </c>
      <c r="U40" s="32">
        <f t="shared" si="20"/>
        <v>169408</v>
      </c>
      <c r="V40" s="31">
        <f t="shared" si="20"/>
        <v>169428</v>
      </c>
      <c r="W40" s="32">
        <f t="shared" si="20"/>
        <v>169448</v>
      </c>
    </row>
    <row r="41" spans="2:23" ht="15" customHeight="1" thickBot="1">
      <c r="B41" s="217" t="s">
        <v>94</v>
      </c>
      <c r="C41" s="212"/>
      <c r="D41" s="113">
        <f>D39+J1</f>
        <v>19855</v>
      </c>
      <c r="E41" s="111">
        <f>E39+J1</f>
        <v>20560</v>
      </c>
      <c r="F41" s="117">
        <f>F39+J1</f>
        <v>21300</v>
      </c>
      <c r="G41" s="111">
        <f>G39+J1</f>
        <v>22070</v>
      </c>
      <c r="H41" s="112">
        <f>H39+J1</f>
        <v>22840</v>
      </c>
      <c r="I41" s="109">
        <f>I39+J1</f>
        <v>23610</v>
      </c>
      <c r="J41" s="114">
        <f>J39+J1</f>
        <v>24380</v>
      </c>
      <c r="K41" s="114">
        <f>K39+J1</f>
        <v>25150</v>
      </c>
      <c r="L41" s="115">
        <f>L39+J1</f>
        <v>25920</v>
      </c>
      <c r="M41" s="114">
        <f>M39+J1</f>
        <v>26690</v>
      </c>
      <c r="N41" s="116">
        <f>N39+J1</f>
        <v>27460</v>
      </c>
      <c r="O41" s="114">
        <f>O39+J1</f>
        <v>28230</v>
      </c>
      <c r="P41" s="116">
        <f>P39+J1</f>
        <v>29000</v>
      </c>
      <c r="Q41" s="114">
        <f>Q39+J1</f>
        <v>29770</v>
      </c>
      <c r="R41" s="116">
        <f>R39+J1</f>
        <v>30540</v>
      </c>
      <c r="S41" s="114">
        <f>S39+J1</f>
        <v>31310</v>
      </c>
      <c r="T41" s="116">
        <f>T39+J1</f>
        <v>32080</v>
      </c>
      <c r="U41" s="114">
        <f>U39+J1</f>
        <v>32850</v>
      </c>
      <c r="V41" s="115">
        <f>V39+J1</f>
        <v>33620</v>
      </c>
      <c r="W41" s="114">
        <f>W39+J1</f>
        <v>34390</v>
      </c>
    </row>
    <row r="42" spans="2:23" ht="15" customHeight="1">
      <c r="B42" s="215" t="s">
        <v>77</v>
      </c>
      <c r="C42" s="216"/>
      <c r="D42" s="31">
        <f>D40+1</f>
        <v>169069</v>
      </c>
      <c r="E42" s="32">
        <f aca="true" t="shared" si="21" ref="E42:W42">D42+20</f>
        <v>169089</v>
      </c>
      <c r="F42" s="33">
        <f t="shared" si="21"/>
        <v>169109</v>
      </c>
      <c r="G42" s="32">
        <f t="shared" si="21"/>
        <v>169129</v>
      </c>
      <c r="H42" s="33">
        <f t="shared" si="21"/>
        <v>169149</v>
      </c>
      <c r="I42" s="27">
        <f t="shared" si="21"/>
        <v>169169</v>
      </c>
      <c r="J42" s="29">
        <f t="shared" si="21"/>
        <v>169189</v>
      </c>
      <c r="K42" s="27">
        <f t="shared" si="21"/>
        <v>169209</v>
      </c>
      <c r="L42" s="29">
        <f t="shared" si="21"/>
        <v>169229</v>
      </c>
      <c r="M42" s="27">
        <f t="shared" si="21"/>
        <v>169249</v>
      </c>
      <c r="N42" s="29">
        <f t="shared" si="21"/>
        <v>169269</v>
      </c>
      <c r="O42" s="27">
        <f t="shared" si="21"/>
        <v>169289</v>
      </c>
      <c r="P42" s="29">
        <f t="shared" si="21"/>
        <v>169309</v>
      </c>
      <c r="Q42" s="27">
        <f t="shared" si="21"/>
        <v>169329</v>
      </c>
      <c r="R42" s="29">
        <f t="shared" si="21"/>
        <v>169349</v>
      </c>
      <c r="S42" s="27">
        <f t="shared" si="21"/>
        <v>169369</v>
      </c>
      <c r="T42" s="29">
        <f t="shared" si="21"/>
        <v>169389</v>
      </c>
      <c r="U42" s="27">
        <f t="shared" si="21"/>
        <v>169409</v>
      </c>
      <c r="V42" s="25">
        <f t="shared" si="21"/>
        <v>169429</v>
      </c>
      <c r="W42" s="27">
        <f t="shared" si="21"/>
        <v>169449</v>
      </c>
    </row>
    <row r="43" spans="2:23" ht="15" customHeight="1" thickBot="1">
      <c r="B43" s="220" t="s">
        <v>73</v>
      </c>
      <c r="C43" s="221"/>
      <c r="D43" s="113">
        <f>D41+J1</f>
        <v>20815</v>
      </c>
      <c r="E43" s="111">
        <f>E41+J1</f>
        <v>21520</v>
      </c>
      <c r="F43" s="117">
        <f>F41+J1</f>
        <v>22260</v>
      </c>
      <c r="G43" s="111">
        <f>G41+J1</f>
        <v>23030</v>
      </c>
      <c r="H43" s="117">
        <f>H41+J1</f>
        <v>23800</v>
      </c>
      <c r="I43" s="111">
        <f>I41+J1</f>
        <v>24570</v>
      </c>
      <c r="J43" s="114">
        <f>J41+J1</f>
        <v>25340</v>
      </c>
      <c r="K43" s="114">
        <f>K41+J1</f>
        <v>26110</v>
      </c>
      <c r="L43" s="115">
        <f>L41+J1</f>
        <v>26880</v>
      </c>
      <c r="M43" s="114">
        <f>M41+J1</f>
        <v>27650</v>
      </c>
      <c r="N43" s="116">
        <f>N41+J1</f>
        <v>28420</v>
      </c>
      <c r="O43" s="114">
        <f>O41+J1</f>
        <v>29190</v>
      </c>
      <c r="P43" s="116">
        <f>P41+J1</f>
        <v>29960</v>
      </c>
      <c r="Q43" s="114">
        <f>Q41+J1</f>
        <v>30730</v>
      </c>
      <c r="R43" s="116">
        <f>R41+J1</f>
        <v>31500</v>
      </c>
      <c r="S43" s="114">
        <f>S41+J1</f>
        <v>32270</v>
      </c>
      <c r="T43" s="116">
        <f>T41+J1</f>
        <v>33040</v>
      </c>
      <c r="U43" s="114">
        <f>U41+J1</f>
        <v>33810</v>
      </c>
      <c r="V43" s="115">
        <f>V41+J1</f>
        <v>34580</v>
      </c>
      <c r="W43" s="114">
        <f>W41+J1</f>
        <v>35350</v>
      </c>
    </row>
  </sheetData>
  <sheetProtection/>
  <mergeCells count="40">
    <mergeCell ref="B7:C7"/>
    <mergeCell ref="B8:C8"/>
    <mergeCell ref="B9:C9"/>
    <mergeCell ref="B10:C10"/>
    <mergeCell ref="B4:C4"/>
    <mergeCell ref="B5:C5"/>
    <mergeCell ref="B6:C6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B34:C34"/>
    <mergeCell ref="B27:C27"/>
    <mergeCell ref="B28:C28"/>
    <mergeCell ref="B29:C29"/>
    <mergeCell ref="B30:C30"/>
    <mergeCell ref="B43:C43"/>
    <mergeCell ref="B39:C39"/>
    <mergeCell ref="B40:C40"/>
    <mergeCell ref="B41:C41"/>
    <mergeCell ref="B42:C42"/>
    <mergeCell ref="B35:C35"/>
    <mergeCell ref="B36:C36"/>
    <mergeCell ref="B37:C37"/>
    <mergeCell ref="B38:C3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1.75390625" style="0" customWidth="1"/>
  </cols>
  <sheetData>
    <row r="1" ht="27" customHeight="1" thickBot="1"/>
    <row r="2" spans="2:5" ht="27" customHeight="1" thickBot="1">
      <c r="B2" s="206" t="s">
        <v>141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'ｺｰﾄﾞ一覧'!D19</f>
        <v>165550</v>
      </c>
      <c r="C4" s="20" t="s">
        <v>20</v>
      </c>
      <c r="D4" s="20" t="s">
        <v>22</v>
      </c>
      <c r="E4" s="121">
        <f>'基本'!D13</f>
        <v>1460</v>
      </c>
    </row>
    <row r="5" spans="2:5" ht="18.75" customHeight="1">
      <c r="B5" s="43">
        <f>B4+1</f>
        <v>165551</v>
      </c>
      <c r="C5" s="21" t="s">
        <v>21</v>
      </c>
      <c r="D5" s="21" t="s">
        <v>23</v>
      </c>
      <c r="E5" s="122">
        <f>'基本'!D14</f>
        <v>2735</v>
      </c>
    </row>
    <row r="6" spans="2:5" ht="18.75" customHeight="1">
      <c r="B6" s="43">
        <f aca="true" t="shared" si="0" ref="B6:B22">B5+1</f>
        <v>165552</v>
      </c>
      <c r="C6" s="21" t="s">
        <v>24</v>
      </c>
      <c r="D6" s="21" t="s">
        <v>36</v>
      </c>
      <c r="E6" s="122">
        <f>'基本'!D16</f>
        <v>3825</v>
      </c>
    </row>
    <row r="7" spans="2:5" ht="18.75" customHeight="1">
      <c r="B7" s="43">
        <f t="shared" si="0"/>
        <v>165553</v>
      </c>
      <c r="C7" s="21" t="s">
        <v>25</v>
      </c>
      <c r="D7" s="21" t="s">
        <v>37</v>
      </c>
      <c r="E7" s="122">
        <f>E6+E34</f>
        <v>4785</v>
      </c>
    </row>
    <row r="8" spans="2:5" ht="18.75" customHeight="1">
      <c r="B8" s="43">
        <f t="shared" si="0"/>
        <v>165554</v>
      </c>
      <c r="C8" s="21" t="s">
        <v>26</v>
      </c>
      <c r="D8" s="21" t="s">
        <v>38</v>
      </c>
      <c r="E8" s="122">
        <f>E7+E34</f>
        <v>5745</v>
      </c>
    </row>
    <row r="9" spans="2:5" ht="18.75" customHeight="1">
      <c r="B9" s="43">
        <f t="shared" si="0"/>
        <v>165555</v>
      </c>
      <c r="C9" s="21" t="s">
        <v>27</v>
      </c>
      <c r="D9" s="21" t="s">
        <v>39</v>
      </c>
      <c r="E9" s="122">
        <f>E8+E34</f>
        <v>6705</v>
      </c>
    </row>
    <row r="10" spans="2:5" ht="18.75" customHeight="1">
      <c r="B10" s="43">
        <f t="shared" si="0"/>
        <v>165556</v>
      </c>
      <c r="C10" s="21" t="s">
        <v>110</v>
      </c>
      <c r="D10" s="21" t="s">
        <v>40</v>
      </c>
      <c r="E10" s="122">
        <f>E9+E34</f>
        <v>7665</v>
      </c>
    </row>
    <row r="11" spans="2:5" ht="18.75" customHeight="1">
      <c r="B11" s="43">
        <f t="shared" si="0"/>
        <v>165557</v>
      </c>
      <c r="C11" s="21" t="s">
        <v>28</v>
      </c>
      <c r="D11" s="21" t="s">
        <v>41</v>
      </c>
      <c r="E11" s="122">
        <f>E10+E34</f>
        <v>8625</v>
      </c>
    </row>
    <row r="12" spans="2:5" ht="18.75" customHeight="1">
      <c r="B12" s="43">
        <f t="shared" si="0"/>
        <v>165558</v>
      </c>
      <c r="C12" s="21" t="s">
        <v>111</v>
      </c>
      <c r="D12" s="21" t="s">
        <v>42</v>
      </c>
      <c r="E12" s="122">
        <f>E11+E34</f>
        <v>9585</v>
      </c>
    </row>
    <row r="13" spans="2:5" ht="18.75" customHeight="1">
      <c r="B13" s="43">
        <f t="shared" si="0"/>
        <v>165559</v>
      </c>
      <c r="C13" s="21" t="s">
        <v>29</v>
      </c>
      <c r="D13" s="21" t="s">
        <v>43</v>
      </c>
      <c r="E13" s="122">
        <f>E12+E34</f>
        <v>10545</v>
      </c>
    </row>
    <row r="14" spans="2:5" ht="18.75" customHeight="1">
      <c r="B14" s="43">
        <f t="shared" si="0"/>
        <v>165560</v>
      </c>
      <c r="C14" s="21" t="s">
        <v>109</v>
      </c>
      <c r="D14" s="21" t="s">
        <v>154</v>
      </c>
      <c r="E14" s="122">
        <f>E13+E34</f>
        <v>11505</v>
      </c>
    </row>
    <row r="15" spans="2:5" ht="18.75" customHeight="1">
      <c r="B15" s="43">
        <f t="shared" si="0"/>
        <v>165561</v>
      </c>
      <c r="C15" s="21" t="s">
        <v>30</v>
      </c>
      <c r="D15" s="21" t="s">
        <v>45</v>
      </c>
      <c r="E15" s="122">
        <f>E14+E34</f>
        <v>12465</v>
      </c>
    </row>
    <row r="16" spans="2:5" ht="18.75" customHeight="1">
      <c r="B16" s="43">
        <f t="shared" si="0"/>
        <v>165562</v>
      </c>
      <c r="C16" s="21" t="s">
        <v>112</v>
      </c>
      <c r="D16" s="21" t="s">
        <v>46</v>
      </c>
      <c r="E16" s="122">
        <f>E15+E34</f>
        <v>13425</v>
      </c>
    </row>
    <row r="17" spans="2:5" ht="18.75" customHeight="1">
      <c r="B17" s="43">
        <f t="shared" si="0"/>
        <v>165563</v>
      </c>
      <c r="C17" s="21" t="s">
        <v>31</v>
      </c>
      <c r="D17" s="21" t="s">
        <v>47</v>
      </c>
      <c r="E17" s="122">
        <f>E16+E34</f>
        <v>14385</v>
      </c>
    </row>
    <row r="18" spans="2:5" ht="18.75" customHeight="1">
      <c r="B18" s="43">
        <f t="shared" si="0"/>
        <v>165564</v>
      </c>
      <c r="C18" s="21" t="s">
        <v>113</v>
      </c>
      <c r="D18" s="21" t="s">
        <v>48</v>
      </c>
      <c r="E18" s="122">
        <f>E17+E34</f>
        <v>15345</v>
      </c>
    </row>
    <row r="19" spans="2:5" ht="18.75" customHeight="1">
      <c r="B19" s="43">
        <f t="shared" si="0"/>
        <v>165565</v>
      </c>
      <c r="C19" s="21" t="s">
        <v>32</v>
      </c>
      <c r="D19" s="21" t="s">
        <v>49</v>
      </c>
      <c r="E19" s="122">
        <f>E18+E34</f>
        <v>16305</v>
      </c>
    </row>
    <row r="20" spans="2:5" ht="18.75" customHeight="1">
      <c r="B20" s="43">
        <f t="shared" si="0"/>
        <v>165566</v>
      </c>
      <c r="C20" s="21" t="s">
        <v>114</v>
      </c>
      <c r="D20" s="21" t="s">
        <v>50</v>
      </c>
      <c r="E20" s="122">
        <f>E19+E34</f>
        <v>17265</v>
      </c>
    </row>
    <row r="21" spans="2:5" ht="18.75" customHeight="1">
      <c r="B21" s="43">
        <f t="shared" si="0"/>
        <v>165567</v>
      </c>
      <c r="C21" s="21" t="s">
        <v>95</v>
      </c>
      <c r="D21" s="21" t="s">
        <v>51</v>
      </c>
      <c r="E21" s="122">
        <f>E20+E34</f>
        <v>18225</v>
      </c>
    </row>
    <row r="22" spans="2:5" ht="18.75" customHeight="1">
      <c r="B22" s="43">
        <f t="shared" si="0"/>
        <v>165568</v>
      </c>
      <c r="C22" s="21" t="s">
        <v>96</v>
      </c>
      <c r="D22" s="21" t="s">
        <v>52</v>
      </c>
      <c r="E22" s="122">
        <f>E21+E34</f>
        <v>19185</v>
      </c>
    </row>
    <row r="23" spans="2:5" ht="18.75" customHeight="1">
      <c r="B23" s="43">
        <f>B22+1</f>
        <v>165569</v>
      </c>
      <c r="C23" s="21" t="s">
        <v>33</v>
      </c>
      <c r="D23" s="21" t="s">
        <v>53</v>
      </c>
      <c r="E23" s="122">
        <f>E22+E34</f>
        <v>20145</v>
      </c>
    </row>
    <row r="24" spans="2:5" ht="18.75" customHeight="1">
      <c r="B24" s="43">
        <f>B23+1</f>
        <v>165570</v>
      </c>
      <c r="C24" s="21" t="s">
        <v>34</v>
      </c>
      <c r="D24" s="21" t="s">
        <v>103</v>
      </c>
      <c r="E24" s="122">
        <f>E23+E34</f>
        <v>21105</v>
      </c>
    </row>
    <row r="25" spans="2:5" ht="18.75" customHeight="1">
      <c r="B25" s="43">
        <f aca="true" t="shared" si="1" ref="B25:B32">B24+1</f>
        <v>165571</v>
      </c>
      <c r="C25" s="21" t="s">
        <v>104</v>
      </c>
      <c r="D25" s="21" t="s">
        <v>118</v>
      </c>
      <c r="E25" s="122">
        <f>E24+E34</f>
        <v>22065</v>
      </c>
    </row>
    <row r="26" spans="2:5" ht="18.75" customHeight="1">
      <c r="B26" s="43">
        <f t="shared" si="1"/>
        <v>165572</v>
      </c>
      <c r="C26" s="21" t="s">
        <v>105</v>
      </c>
      <c r="D26" s="21" t="s">
        <v>119</v>
      </c>
      <c r="E26" s="122">
        <f>E25+E34</f>
        <v>23025</v>
      </c>
    </row>
    <row r="27" spans="2:5" ht="18.75" customHeight="1">
      <c r="B27" s="43">
        <f t="shared" si="1"/>
        <v>165573</v>
      </c>
      <c r="C27" s="21" t="s">
        <v>106</v>
      </c>
      <c r="D27" s="21" t="s">
        <v>120</v>
      </c>
      <c r="E27" s="122">
        <f>E26+E34</f>
        <v>23985</v>
      </c>
    </row>
    <row r="28" spans="2:5" ht="18.75" customHeight="1">
      <c r="B28" s="43">
        <f t="shared" si="1"/>
        <v>165574</v>
      </c>
      <c r="C28" s="21" t="s">
        <v>107</v>
      </c>
      <c r="D28" s="21" t="s">
        <v>121</v>
      </c>
      <c r="E28" s="122">
        <f>E27+E34</f>
        <v>24945</v>
      </c>
    </row>
    <row r="29" spans="2:5" ht="18.75" customHeight="1">
      <c r="B29" s="43">
        <f t="shared" si="1"/>
        <v>165575</v>
      </c>
      <c r="C29" s="21" t="s">
        <v>108</v>
      </c>
      <c r="D29" s="21" t="s">
        <v>122</v>
      </c>
      <c r="E29" s="122">
        <f>E28+E34</f>
        <v>25905</v>
      </c>
    </row>
    <row r="30" spans="2:5" ht="18.75" customHeight="1">
      <c r="B30" s="43">
        <f t="shared" si="1"/>
        <v>165576</v>
      </c>
      <c r="C30" s="21" t="s">
        <v>115</v>
      </c>
      <c r="D30" s="21" t="s">
        <v>123</v>
      </c>
      <c r="E30" s="122">
        <f>E29+E34</f>
        <v>26865</v>
      </c>
    </row>
    <row r="31" spans="2:5" ht="18.75" customHeight="1">
      <c r="B31" s="43">
        <f t="shared" si="1"/>
        <v>165577</v>
      </c>
      <c r="C31" s="21" t="s">
        <v>116</v>
      </c>
      <c r="D31" s="21" t="s">
        <v>124</v>
      </c>
      <c r="E31" s="122">
        <f>E30+E34</f>
        <v>27825</v>
      </c>
    </row>
    <row r="32" spans="2:5" ht="18.75" customHeight="1" thickBot="1">
      <c r="B32" s="44">
        <f t="shared" si="1"/>
        <v>165578</v>
      </c>
      <c r="C32" s="45" t="s">
        <v>117</v>
      </c>
      <c r="D32" s="45" t="s">
        <v>125</v>
      </c>
      <c r="E32" s="123">
        <f>E31+E34</f>
        <v>28785</v>
      </c>
    </row>
    <row r="33" ht="18.75" customHeight="1" thickBot="1">
      <c r="E33" s="48"/>
    </row>
    <row r="34" spans="3:5" ht="18.75" customHeight="1" thickBot="1">
      <c r="C34" s="209" t="s">
        <v>129</v>
      </c>
      <c r="D34" s="210"/>
      <c r="E34" s="124">
        <f>'基本'!D18</f>
        <v>960</v>
      </c>
    </row>
  </sheetData>
  <sheetProtection/>
  <mergeCells count="3">
    <mergeCell ref="B2:E2"/>
    <mergeCell ref="C3:D3"/>
    <mergeCell ref="C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0.6171875" style="0" customWidth="1"/>
    <col min="2" max="23" width="8.625" style="0" customWidth="1"/>
    <col min="24" max="24" width="0.6171875" style="0" customWidth="1"/>
  </cols>
  <sheetData>
    <row r="1" spans="1:12" ht="30" customHeight="1" thickBot="1">
      <c r="A1" s="46" t="s">
        <v>130</v>
      </c>
      <c r="B1" s="46" t="s">
        <v>182</v>
      </c>
      <c r="C1" s="46"/>
      <c r="H1" s="172"/>
      <c r="I1" s="172"/>
      <c r="J1">
        <f>'基本'!D9</f>
        <v>770</v>
      </c>
      <c r="K1" s="173" t="s">
        <v>160</v>
      </c>
      <c r="L1" s="172"/>
    </row>
    <row r="2" spans="2:23" ht="15" customHeight="1">
      <c r="B2" s="222" t="s">
        <v>55</v>
      </c>
      <c r="C2" s="223"/>
      <c r="D2" s="39" t="s">
        <v>102</v>
      </c>
      <c r="E2" s="39" t="s">
        <v>102</v>
      </c>
      <c r="F2" s="39" t="s">
        <v>102</v>
      </c>
      <c r="G2" s="39" t="s">
        <v>102</v>
      </c>
      <c r="H2" s="39" t="s">
        <v>102</v>
      </c>
      <c r="I2" s="39" t="s">
        <v>102</v>
      </c>
      <c r="J2" s="39" t="s">
        <v>102</v>
      </c>
      <c r="K2" s="39" t="s">
        <v>102</v>
      </c>
      <c r="L2" s="39" t="s">
        <v>102</v>
      </c>
      <c r="M2" s="39" t="s">
        <v>102</v>
      </c>
      <c r="N2" s="39" t="s">
        <v>102</v>
      </c>
      <c r="O2" s="39" t="s">
        <v>102</v>
      </c>
      <c r="P2" s="39" t="s">
        <v>102</v>
      </c>
      <c r="Q2" s="39" t="s">
        <v>102</v>
      </c>
      <c r="R2" s="39" t="s">
        <v>102</v>
      </c>
      <c r="S2" s="39" t="s">
        <v>102</v>
      </c>
      <c r="T2" s="39" t="s">
        <v>102</v>
      </c>
      <c r="U2" s="39" t="s">
        <v>102</v>
      </c>
      <c r="V2" s="39" t="s">
        <v>102</v>
      </c>
      <c r="W2" s="47" t="s">
        <v>102</v>
      </c>
    </row>
    <row r="3" spans="2:23" ht="15" customHeight="1" thickBot="1">
      <c r="B3" s="224" t="s">
        <v>56</v>
      </c>
      <c r="C3" s="225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26" t="s">
        <v>100</v>
      </c>
      <c r="C4" s="214"/>
      <c r="D4" s="25">
        <f>'ｺｰﾄﾞ一覧'!D20</f>
        <v>169550</v>
      </c>
      <c r="E4" s="27">
        <f>D4+20</f>
        <v>169570</v>
      </c>
      <c r="F4" s="29">
        <f aca="true" t="shared" si="0" ref="F4:W8">E4+20</f>
        <v>169590</v>
      </c>
      <c r="G4" s="27">
        <f t="shared" si="0"/>
        <v>169610</v>
      </c>
      <c r="H4" s="29">
        <f t="shared" si="0"/>
        <v>169630</v>
      </c>
      <c r="I4" s="27">
        <f t="shared" si="0"/>
        <v>169650</v>
      </c>
      <c r="J4" s="29">
        <f t="shared" si="0"/>
        <v>169670</v>
      </c>
      <c r="K4" s="27">
        <f t="shared" si="0"/>
        <v>169690</v>
      </c>
      <c r="L4" s="29">
        <f t="shared" si="0"/>
        <v>169710</v>
      </c>
      <c r="M4" s="27">
        <f t="shared" si="0"/>
        <v>169730</v>
      </c>
      <c r="N4" s="29">
        <f t="shared" si="0"/>
        <v>169750</v>
      </c>
      <c r="O4" s="27">
        <f t="shared" si="0"/>
        <v>169770</v>
      </c>
      <c r="P4" s="29">
        <f t="shared" si="0"/>
        <v>169790</v>
      </c>
      <c r="Q4" s="27">
        <f t="shared" si="0"/>
        <v>169810</v>
      </c>
      <c r="R4" s="29">
        <f t="shared" si="0"/>
        <v>169830</v>
      </c>
      <c r="S4" s="27">
        <f t="shared" si="0"/>
        <v>169850</v>
      </c>
      <c r="T4" s="29">
        <f t="shared" si="0"/>
        <v>169870</v>
      </c>
      <c r="U4" s="27">
        <f t="shared" si="0"/>
        <v>169890</v>
      </c>
      <c r="V4" s="29">
        <f t="shared" si="0"/>
        <v>169910</v>
      </c>
      <c r="W4" s="27">
        <f t="shared" si="0"/>
        <v>169930</v>
      </c>
    </row>
    <row r="5" spans="2:23" ht="15" customHeight="1" thickBot="1">
      <c r="B5" s="211" t="s">
        <v>97</v>
      </c>
      <c r="C5" s="212"/>
      <c r="D5" s="108">
        <f>'基本'!D13+'基本'!D6</f>
        <v>2480</v>
      </c>
      <c r="E5" s="125">
        <f>'基本'!D14+'基本'!D8</f>
        <v>3605</v>
      </c>
      <c r="F5" s="110">
        <f>'基本'!D16+J1</f>
        <v>4595</v>
      </c>
      <c r="G5" s="109">
        <f>'基本'!D16+'基本'!D18+J1</f>
        <v>5555</v>
      </c>
      <c r="H5" s="110">
        <f>'基本'!D16+'基本'!D18*2+J1</f>
        <v>6515</v>
      </c>
      <c r="I5" s="109">
        <f>'基本'!D16+'基本'!D18*3+J1</f>
        <v>7475</v>
      </c>
      <c r="J5" s="110">
        <f>'基本'!D16+'基本'!D18*4+J1</f>
        <v>8435</v>
      </c>
      <c r="K5" s="109">
        <f>'基本'!D16+'基本'!D18*5+J1</f>
        <v>9395</v>
      </c>
      <c r="L5" s="110">
        <f>'基本'!D16+'基本'!D18*6+J1</f>
        <v>10355</v>
      </c>
      <c r="M5" s="109">
        <f>'基本'!D16+'基本'!D18*7+J1</f>
        <v>11315</v>
      </c>
      <c r="N5" s="109">
        <f>'基本'!D16+'基本'!D18*8+J1</f>
        <v>12275</v>
      </c>
      <c r="O5" s="109">
        <f>'基本'!D16+'基本'!D18*9+J1</f>
        <v>13235</v>
      </c>
      <c r="P5" s="109">
        <f>'基本'!D16+'基本'!D18*10+J1</f>
        <v>14195</v>
      </c>
      <c r="Q5" s="109">
        <f>'基本'!D16+'基本'!D18*11+J1</f>
        <v>15155</v>
      </c>
      <c r="R5" s="109">
        <f>'基本'!D16+'基本'!D18*12+J1</f>
        <v>16115</v>
      </c>
      <c r="S5" s="109">
        <f>'基本'!D16+'基本'!D18*13+J1</f>
        <v>17075</v>
      </c>
      <c r="T5" s="109">
        <f>'基本'!D16+'基本'!D18*14+J1</f>
        <v>18035</v>
      </c>
      <c r="U5" s="109">
        <f>'基本'!D16+'基本'!D18*15+J1</f>
        <v>18995</v>
      </c>
      <c r="V5" s="109">
        <f>'基本'!D16+'基本'!D18*16+J1</f>
        <v>19955</v>
      </c>
      <c r="W5" s="109">
        <f>'基本'!D16+'基本'!D18*17+J1</f>
        <v>20915</v>
      </c>
    </row>
    <row r="6" spans="2:23" ht="15" customHeight="1">
      <c r="B6" s="213" t="s">
        <v>101</v>
      </c>
      <c r="C6" s="229"/>
      <c r="D6" s="27">
        <f>D4+1</f>
        <v>169551</v>
      </c>
      <c r="E6" s="27">
        <f>D6+20</f>
        <v>169571</v>
      </c>
      <c r="F6" s="27">
        <f t="shared" si="0"/>
        <v>169591</v>
      </c>
      <c r="G6" s="27">
        <f t="shared" si="0"/>
        <v>169611</v>
      </c>
      <c r="H6" s="34">
        <f t="shared" si="0"/>
        <v>169631</v>
      </c>
      <c r="I6" s="27">
        <f t="shared" si="0"/>
        <v>169651</v>
      </c>
      <c r="J6" s="29">
        <f t="shared" si="0"/>
        <v>169671</v>
      </c>
      <c r="K6" s="27">
        <f t="shared" si="0"/>
        <v>169691</v>
      </c>
      <c r="L6" s="29">
        <f t="shared" si="0"/>
        <v>169711</v>
      </c>
      <c r="M6" s="27">
        <f t="shared" si="0"/>
        <v>169731</v>
      </c>
      <c r="N6" s="29">
        <f t="shared" si="0"/>
        <v>169751</v>
      </c>
      <c r="O6" s="27">
        <f t="shared" si="0"/>
        <v>169771</v>
      </c>
      <c r="P6" s="29">
        <f t="shared" si="0"/>
        <v>169791</v>
      </c>
      <c r="Q6" s="27">
        <f t="shared" si="0"/>
        <v>169811</v>
      </c>
      <c r="R6" s="29">
        <f t="shared" si="0"/>
        <v>169831</v>
      </c>
      <c r="S6" s="27">
        <f t="shared" si="0"/>
        <v>169851</v>
      </c>
      <c r="T6" s="29">
        <f t="shared" si="0"/>
        <v>169871</v>
      </c>
      <c r="U6" s="27">
        <f t="shared" si="0"/>
        <v>169891</v>
      </c>
      <c r="V6" s="29">
        <f t="shared" si="0"/>
        <v>169911</v>
      </c>
      <c r="W6" s="27">
        <f t="shared" si="0"/>
        <v>169931</v>
      </c>
    </row>
    <row r="7" spans="2:23" ht="15" customHeight="1" thickBot="1">
      <c r="B7" s="217" t="s">
        <v>78</v>
      </c>
      <c r="C7" s="212"/>
      <c r="D7" s="126">
        <f>'基本'!D13+'基本'!D6+'基本'!D8</f>
        <v>3350</v>
      </c>
      <c r="E7" s="111">
        <f>E5+J1</f>
        <v>4375</v>
      </c>
      <c r="F7" s="111">
        <f>F5+J1</f>
        <v>5365</v>
      </c>
      <c r="G7" s="111">
        <f>G5+J1</f>
        <v>6325</v>
      </c>
      <c r="H7" s="112">
        <f>H5+J1</f>
        <v>7285</v>
      </c>
      <c r="I7" s="111">
        <f>I5+J1</f>
        <v>8245</v>
      </c>
      <c r="J7" s="111">
        <f>J5+J1</f>
        <v>9205</v>
      </c>
      <c r="K7" s="111">
        <f>K5+J1</f>
        <v>10165</v>
      </c>
      <c r="L7" s="111">
        <f>L5+J1</f>
        <v>11125</v>
      </c>
      <c r="M7" s="111">
        <f>M5+J1</f>
        <v>12085</v>
      </c>
      <c r="N7" s="111">
        <f>N5+J1</f>
        <v>13045</v>
      </c>
      <c r="O7" s="111">
        <f>O5+J1</f>
        <v>14005</v>
      </c>
      <c r="P7" s="111">
        <f>P5+J1</f>
        <v>14965</v>
      </c>
      <c r="Q7" s="111">
        <f>Q5+J1</f>
        <v>15925</v>
      </c>
      <c r="R7" s="111">
        <f>R5+J1</f>
        <v>16885</v>
      </c>
      <c r="S7" s="111">
        <f>S5+J1</f>
        <v>17845</v>
      </c>
      <c r="T7" s="111">
        <f>T5+J1</f>
        <v>18805</v>
      </c>
      <c r="U7" s="111">
        <f>U5+J1</f>
        <v>19765</v>
      </c>
      <c r="V7" s="113">
        <f>V5+J1</f>
        <v>20725</v>
      </c>
      <c r="W7" s="114">
        <f>W5+J1</f>
        <v>21685</v>
      </c>
    </row>
    <row r="8" spans="2:23" ht="15" customHeight="1">
      <c r="B8" s="213" t="s">
        <v>101</v>
      </c>
      <c r="C8" s="229"/>
      <c r="D8" s="27">
        <f>D6+1</f>
        <v>169552</v>
      </c>
      <c r="E8" s="32">
        <f>D8+20</f>
        <v>169572</v>
      </c>
      <c r="F8" s="33">
        <f t="shared" si="0"/>
        <v>169592</v>
      </c>
      <c r="G8" s="32">
        <f>F8+20</f>
        <v>169612</v>
      </c>
      <c r="H8" s="33">
        <f t="shared" si="0"/>
        <v>169632</v>
      </c>
      <c r="I8" s="32">
        <f t="shared" si="0"/>
        <v>169652</v>
      </c>
      <c r="J8" s="33">
        <f t="shared" si="0"/>
        <v>169672</v>
      </c>
      <c r="K8" s="32">
        <f t="shared" si="0"/>
        <v>169692</v>
      </c>
      <c r="L8" s="33">
        <f t="shared" si="0"/>
        <v>169712</v>
      </c>
      <c r="M8" s="27">
        <f t="shared" si="0"/>
        <v>169732</v>
      </c>
      <c r="N8" s="33">
        <f t="shared" si="0"/>
        <v>169752</v>
      </c>
      <c r="O8" s="27">
        <f t="shared" si="0"/>
        <v>169772</v>
      </c>
      <c r="P8" s="33">
        <f t="shared" si="0"/>
        <v>169792</v>
      </c>
      <c r="Q8" s="27">
        <f t="shared" si="0"/>
        <v>169812</v>
      </c>
      <c r="R8" s="33">
        <f t="shared" si="0"/>
        <v>169832</v>
      </c>
      <c r="S8" s="27">
        <f t="shared" si="0"/>
        <v>169852</v>
      </c>
      <c r="T8" s="33">
        <f t="shared" si="0"/>
        <v>169872</v>
      </c>
      <c r="U8" s="27">
        <f t="shared" si="0"/>
        <v>169892</v>
      </c>
      <c r="V8" s="25">
        <f t="shared" si="0"/>
        <v>169912</v>
      </c>
      <c r="W8" s="27">
        <f t="shared" si="0"/>
        <v>169932</v>
      </c>
    </row>
    <row r="9" spans="2:23" ht="15" customHeight="1" thickBot="1">
      <c r="B9" s="217" t="s">
        <v>79</v>
      </c>
      <c r="C9" s="212"/>
      <c r="D9" s="127">
        <f>'基本'!D13+'基本'!D6+'基本'!D8+J1</f>
        <v>4120</v>
      </c>
      <c r="E9" s="109">
        <f>E7+J1</f>
        <v>5145</v>
      </c>
      <c r="F9" s="110">
        <f>F7+J1</f>
        <v>6135</v>
      </c>
      <c r="G9" s="109">
        <f>G7+J1</f>
        <v>7095</v>
      </c>
      <c r="H9" s="110">
        <f>H7+J1</f>
        <v>8055</v>
      </c>
      <c r="I9" s="109">
        <f>I7+J1</f>
        <v>9015</v>
      </c>
      <c r="J9" s="109">
        <f>J7+J1</f>
        <v>9975</v>
      </c>
      <c r="K9" s="109">
        <f>K7+J1</f>
        <v>10935</v>
      </c>
      <c r="L9" s="108">
        <f>L7+J1</f>
        <v>11895</v>
      </c>
      <c r="M9" s="109">
        <f>M7+J1</f>
        <v>12855</v>
      </c>
      <c r="N9" s="110">
        <f>N7+J1</f>
        <v>13815</v>
      </c>
      <c r="O9" s="109">
        <f>O7+J1</f>
        <v>14775</v>
      </c>
      <c r="P9" s="110">
        <f>P7+J1</f>
        <v>15735</v>
      </c>
      <c r="Q9" s="109">
        <f>Q7+J1</f>
        <v>16695</v>
      </c>
      <c r="R9" s="110">
        <f>R7+J1</f>
        <v>17655</v>
      </c>
      <c r="S9" s="109">
        <f>S7+J1</f>
        <v>18615</v>
      </c>
      <c r="T9" s="110">
        <f>T7+J1</f>
        <v>19575</v>
      </c>
      <c r="U9" s="109">
        <f>U7+J1</f>
        <v>20535</v>
      </c>
      <c r="V9" s="108">
        <f>V7+J1</f>
        <v>21495</v>
      </c>
      <c r="W9" s="109">
        <f>W7+J1</f>
        <v>22455</v>
      </c>
    </row>
    <row r="10" spans="2:23" ht="15" customHeight="1">
      <c r="B10" s="213" t="s">
        <v>101</v>
      </c>
      <c r="C10" s="229"/>
      <c r="D10" s="27">
        <f>D8+1</f>
        <v>169553</v>
      </c>
      <c r="E10" s="27">
        <f>D10+20</f>
        <v>169573</v>
      </c>
      <c r="F10" s="34">
        <f aca="true" t="shared" si="1" ref="F10:W10">E10+20</f>
        <v>169593</v>
      </c>
      <c r="G10" s="27">
        <f t="shared" si="1"/>
        <v>169613</v>
      </c>
      <c r="H10" s="34">
        <f t="shared" si="1"/>
        <v>169633</v>
      </c>
      <c r="I10" s="27">
        <f t="shared" si="1"/>
        <v>169653</v>
      </c>
      <c r="J10" s="25">
        <f t="shared" si="1"/>
        <v>169673</v>
      </c>
      <c r="K10" s="27">
        <f t="shared" si="1"/>
        <v>169693</v>
      </c>
      <c r="L10" s="29">
        <f t="shared" si="1"/>
        <v>169713</v>
      </c>
      <c r="M10" s="27">
        <f t="shared" si="1"/>
        <v>169733</v>
      </c>
      <c r="N10" s="29">
        <f t="shared" si="1"/>
        <v>169753</v>
      </c>
      <c r="O10" s="27">
        <f t="shared" si="1"/>
        <v>169773</v>
      </c>
      <c r="P10" s="29">
        <f t="shared" si="1"/>
        <v>169793</v>
      </c>
      <c r="Q10" s="27">
        <f t="shared" si="1"/>
        <v>169813</v>
      </c>
      <c r="R10" s="29">
        <f t="shared" si="1"/>
        <v>169833</v>
      </c>
      <c r="S10" s="27">
        <f t="shared" si="1"/>
        <v>169853</v>
      </c>
      <c r="T10" s="29">
        <f t="shared" si="1"/>
        <v>169873</v>
      </c>
      <c r="U10" s="27">
        <f t="shared" si="1"/>
        <v>169893</v>
      </c>
      <c r="V10" s="25">
        <f t="shared" si="1"/>
        <v>169913</v>
      </c>
      <c r="W10" s="27">
        <f t="shared" si="1"/>
        <v>169933</v>
      </c>
    </row>
    <row r="11" spans="2:23" ht="15" customHeight="1" thickBot="1">
      <c r="B11" s="217" t="s">
        <v>80</v>
      </c>
      <c r="C11" s="212"/>
      <c r="D11" s="111">
        <f>D9+J1</f>
        <v>4890</v>
      </c>
      <c r="E11" s="111">
        <f>E9+J1</f>
        <v>5915</v>
      </c>
      <c r="F11" s="112">
        <f>F9+J1</f>
        <v>6905</v>
      </c>
      <c r="G11" s="111">
        <f>G9+J1</f>
        <v>7865</v>
      </c>
      <c r="H11" s="112">
        <f>H9+J1</f>
        <v>8825</v>
      </c>
      <c r="I11" s="111">
        <f>I9+J1</f>
        <v>9785</v>
      </c>
      <c r="J11" s="114">
        <f>J9+J1</f>
        <v>10745</v>
      </c>
      <c r="K11" s="114">
        <f>K9+J1</f>
        <v>11705</v>
      </c>
      <c r="L11" s="115">
        <f>L9+J1</f>
        <v>12665</v>
      </c>
      <c r="M11" s="114">
        <f>M9+J1</f>
        <v>13625</v>
      </c>
      <c r="N11" s="114">
        <f>N9+J1</f>
        <v>14585</v>
      </c>
      <c r="O11" s="114">
        <f>O9+J1</f>
        <v>15545</v>
      </c>
      <c r="P11" s="116">
        <f>P9+J1</f>
        <v>16505</v>
      </c>
      <c r="Q11" s="114">
        <f>Q9+J1</f>
        <v>17465</v>
      </c>
      <c r="R11" s="116">
        <f>R9+J1</f>
        <v>18425</v>
      </c>
      <c r="S11" s="114">
        <f>S9+J1</f>
        <v>19385</v>
      </c>
      <c r="T11" s="116">
        <f>T9+J1</f>
        <v>20345</v>
      </c>
      <c r="U11" s="114">
        <f>U9+J1</f>
        <v>21305</v>
      </c>
      <c r="V11" s="115">
        <f>V9+J1</f>
        <v>22265</v>
      </c>
      <c r="W11" s="114">
        <f>W9+J1</f>
        <v>23225</v>
      </c>
    </row>
    <row r="12" spans="2:23" ht="15" customHeight="1">
      <c r="B12" s="213" t="s">
        <v>101</v>
      </c>
      <c r="C12" s="229"/>
      <c r="D12" s="27">
        <f>D10+1</f>
        <v>169554</v>
      </c>
      <c r="E12" s="27">
        <f>D12+20</f>
        <v>169574</v>
      </c>
      <c r="F12" s="34">
        <f aca="true" t="shared" si="2" ref="F12:W12">E12+20</f>
        <v>169594</v>
      </c>
      <c r="G12" s="27">
        <f t="shared" si="2"/>
        <v>169614</v>
      </c>
      <c r="H12" s="34">
        <f t="shared" si="2"/>
        <v>169634</v>
      </c>
      <c r="I12" s="32">
        <f t="shared" si="2"/>
        <v>169654</v>
      </c>
      <c r="J12" s="33">
        <f t="shared" si="2"/>
        <v>169674</v>
      </c>
      <c r="K12" s="32">
        <f t="shared" si="2"/>
        <v>169694</v>
      </c>
      <c r="L12" s="33">
        <f t="shared" si="2"/>
        <v>169714</v>
      </c>
      <c r="M12" s="32">
        <f t="shared" si="2"/>
        <v>169734</v>
      </c>
      <c r="N12" s="33">
        <f t="shared" si="2"/>
        <v>169754</v>
      </c>
      <c r="O12" s="32">
        <f t="shared" si="2"/>
        <v>169774</v>
      </c>
      <c r="P12" s="33">
        <f t="shared" si="2"/>
        <v>169794</v>
      </c>
      <c r="Q12" s="32">
        <f t="shared" si="2"/>
        <v>169814</v>
      </c>
      <c r="R12" s="33">
        <f t="shared" si="2"/>
        <v>169834</v>
      </c>
      <c r="S12" s="32">
        <f t="shared" si="2"/>
        <v>169854</v>
      </c>
      <c r="T12" s="33">
        <f t="shared" si="2"/>
        <v>169874</v>
      </c>
      <c r="U12" s="32">
        <f t="shared" si="2"/>
        <v>169894</v>
      </c>
      <c r="V12" s="31">
        <f t="shared" si="2"/>
        <v>169914</v>
      </c>
      <c r="W12" s="32">
        <f t="shared" si="2"/>
        <v>169934</v>
      </c>
    </row>
    <row r="13" spans="2:23" ht="15" customHeight="1" thickBot="1">
      <c r="B13" s="217" t="s">
        <v>156</v>
      </c>
      <c r="C13" s="212"/>
      <c r="D13" s="111">
        <f>D11+J1</f>
        <v>5660</v>
      </c>
      <c r="E13" s="111">
        <f>E11+J1</f>
        <v>6685</v>
      </c>
      <c r="F13" s="112">
        <f>F11+J1</f>
        <v>7675</v>
      </c>
      <c r="G13" s="111">
        <f>G11+J1</f>
        <v>8635</v>
      </c>
      <c r="H13" s="112">
        <f>H11+J1</f>
        <v>9595</v>
      </c>
      <c r="I13" s="111">
        <f>I11+J1</f>
        <v>10555</v>
      </c>
      <c r="J13" s="114">
        <f>J11+J1</f>
        <v>11515</v>
      </c>
      <c r="K13" s="114">
        <f>K11+J1</f>
        <v>12475</v>
      </c>
      <c r="L13" s="115">
        <f>L11+J1</f>
        <v>13435</v>
      </c>
      <c r="M13" s="114">
        <f>M11+J1</f>
        <v>14395</v>
      </c>
      <c r="N13" s="116">
        <f>N11+J1</f>
        <v>15355</v>
      </c>
      <c r="O13" s="114">
        <f>O11+J1</f>
        <v>16315</v>
      </c>
      <c r="P13" s="116">
        <f>P11+J1</f>
        <v>17275</v>
      </c>
      <c r="Q13" s="114">
        <f>Q11+J1</f>
        <v>18235</v>
      </c>
      <c r="R13" s="116">
        <f>R11+J1</f>
        <v>19195</v>
      </c>
      <c r="S13" s="114">
        <f>S11+J1</f>
        <v>20155</v>
      </c>
      <c r="T13" s="116">
        <f>T11+J1</f>
        <v>21115</v>
      </c>
      <c r="U13" s="114">
        <f>U11+J1</f>
        <v>22075</v>
      </c>
      <c r="V13" s="115">
        <f>V11+J1</f>
        <v>23035</v>
      </c>
      <c r="W13" s="114">
        <f>W11+J1</f>
        <v>23995</v>
      </c>
    </row>
    <row r="14" spans="2:23" ht="15" customHeight="1">
      <c r="B14" s="213" t="s">
        <v>101</v>
      </c>
      <c r="C14" s="229"/>
      <c r="D14" s="27">
        <f>D12+1</f>
        <v>169555</v>
      </c>
      <c r="E14" s="32">
        <f>D14+20</f>
        <v>169575</v>
      </c>
      <c r="F14" s="33">
        <f aca="true" t="shared" si="3" ref="F14:W14">E14+20</f>
        <v>169595</v>
      </c>
      <c r="G14" s="32">
        <f t="shared" si="3"/>
        <v>169615</v>
      </c>
      <c r="H14" s="33">
        <f t="shared" si="3"/>
        <v>169635</v>
      </c>
      <c r="I14" s="27">
        <f t="shared" si="3"/>
        <v>169655</v>
      </c>
      <c r="J14" s="29">
        <f t="shared" si="3"/>
        <v>169675</v>
      </c>
      <c r="K14" s="27">
        <f t="shared" si="3"/>
        <v>169695</v>
      </c>
      <c r="L14" s="29">
        <f t="shared" si="3"/>
        <v>169715</v>
      </c>
      <c r="M14" s="27">
        <f t="shared" si="3"/>
        <v>169735</v>
      </c>
      <c r="N14" s="29">
        <f t="shared" si="3"/>
        <v>169755</v>
      </c>
      <c r="O14" s="27">
        <f t="shared" si="3"/>
        <v>169775</v>
      </c>
      <c r="P14" s="29">
        <f t="shared" si="3"/>
        <v>169795</v>
      </c>
      <c r="Q14" s="27">
        <f t="shared" si="3"/>
        <v>169815</v>
      </c>
      <c r="R14" s="29">
        <f t="shared" si="3"/>
        <v>169835</v>
      </c>
      <c r="S14" s="27">
        <f t="shared" si="3"/>
        <v>169855</v>
      </c>
      <c r="T14" s="29">
        <f t="shared" si="3"/>
        <v>169875</v>
      </c>
      <c r="U14" s="27">
        <f t="shared" si="3"/>
        <v>169895</v>
      </c>
      <c r="V14" s="25">
        <f t="shared" si="3"/>
        <v>169915</v>
      </c>
      <c r="W14" s="27">
        <f t="shared" si="3"/>
        <v>169935</v>
      </c>
    </row>
    <row r="15" spans="2:23" ht="15" customHeight="1" thickBot="1">
      <c r="B15" s="217" t="s">
        <v>81</v>
      </c>
      <c r="C15" s="212"/>
      <c r="D15" s="108">
        <f>D13+J1</f>
        <v>6430</v>
      </c>
      <c r="E15" s="109">
        <f>E13+J1</f>
        <v>7455</v>
      </c>
      <c r="F15" s="110">
        <f>F13+J1</f>
        <v>8445</v>
      </c>
      <c r="G15" s="109">
        <f>G13+J1</f>
        <v>9405</v>
      </c>
      <c r="H15" s="110">
        <f>H13+J1</f>
        <v>10365</v>
      </c>
      <c r="I15" s="111">
        <f>I13+J1</f>
        <v>11325</v>
      </c>
      <c r="J15" s="114">
        <f>J13+J1</f>
        <v>12285</v>
      </c>
      <c r="K15" s="114">
        <f>K13+J1</f>
        <v>13245</v>
      </c>
      <c r="L15" s="115">
        <f>L13+J1</f>
        <v>14205</v>
      </c>
      <c r="M15" s="114">
        <f>M13+J1</f>
        <v>15165</v>
      </c>
      <c r="N15" s="116">
        <f>N13+J1</f>
        <v>16125</v>
      </c>
      <c r="O15" s="114">
        <f>O13+J1</f>
        <v>17085</v>
      </c>
      <c r="P15" s="116">
        <f>P13+J1</f>
        <v>18045</v>
      </c>
      <c r="Q15" s="114">
        <f>Q13+J1</f>
        <v>19005</v>
      </c>
      <c r="R15" s="116">
        <f>R13+J1</f>
        <v>19965</v>
      </c>
      <c r="S15" s="114">
        <f>S13+J1</f>
        <v>20925</v>
      </c>
      <c r="T15" s="116">
        <f>T13+J1</f>
        <v>21885</v>
      </c>
      <c r="U15" s="114">
        <f>U13+J1</f>
        <v>22845</v>
      </c>
      <c r="V15" s="115">
        <f>V13+J1</f>
        <v>23805</v>
      </c>
      <c r="W15" s="114">
        <f>W13+J1</f>
        <v>24765</v>
      </c>
    </row>
    <row r="16" spans="2:23" ht="15" customHeight="1">
      <c r="B16" s="213" t="s">
        <v>101</v>
      </c>
      <c r="C16" s="229"/>
      <c r="D16" s="25">
        <f>D14+1</f>
        <v>169556</v>
      </c>
      <c r="E16" s="27">
        <f>D16+20</f>
        <v>169576</v>
      </c>
      <c r="F16" s="29">
        <f aca="true" t="shared" si="4" ref="F16:W16">E16+20</f>
        <v>169596</v>
      </c>
      <c r="G16" s="27">
        <f t="shared" si="4"/>
        <v>169616</v>
      </c>
      <c r="H16" s="34">
        <f t="shared" si="4"/>
        <v>169636</v>
      </c>
      <c r="I16" s="32">
        <f t="shared" si="4"/>
        <v>169656</v>
      </c>
      <c r="J16" s="33">
        <f t="shared" si="4"/>
        <v>169676</v>
      </c>
      <c r="K16" s="32">
        <f t="shared" si="4"/>
        <v>169696</v>
      </c>
      <c r="L16" s="33">
        <f t="shared" si="4"/>
        <v>169716</v>
      </c>
      <c r="M16" s="32">
        <f t="shared" si="4"/>
        <v>169736</v>
      </c>
      <c r="N16" s="33">
        <f t="shared" si="4"/>
        <v>169756</v>
      </c>
      <c r="O16" s="32">
        <f t="shared" si="4"/>
        <v>169776</v>
      </c>
      <c r="P16" s="33">
        <f t="shared" si="4"/>
        <v>169796</v>
      </c>
      <c r="Q16" s="32">
        <f t="shared" si="4"/>
        <v>169816</v>
      </c>
      <c r="R16" s="33">
        <f t="shared" si="4"/>
        <v>169836</v>
      </c>
      <c r="S16" s="32">
        <f t="shared" si="4"/>
        <v>169856</v>
      </c>
      <c r="T16" s="33">
        <f t="shared" si="4"/>
        <v>169876</v>
      </c>
      <c r="U16" s="32">
        <f t="shared" si="4"/>
        <v>169896</v>
      </c>
      <c r="V16" s="31">
        <f t="shared" si="4"/>
        <v>169916</v>
      </c>
      <c r="W16" s="32">
        <f t="shared" si="4"/>
        <v>169936</v>
      </c>
    </row>
    <row r="17" spans="2:23" ht="15" customHeight="1" thickBot="1">
      <c r="B17" s="217" t="s">
        <v>82</v>
      </c>
      <c r="C17" s="212"/>
      <c r="D17" s="113">
        <f>D15+J1</f>
        <v>7200</v>
      </c>
      <c r="E17" s="111">
        <f>E15+J1</f>
        <v>8225</v>
      </c>
      <c r="F17" s="117">
        <f>F15+J1</f>
        <v>9215</v>
      </c>
      <c r="G17" s="111">
        <f>G15+J1</f>
        <v>10175</v>
      </c>
      <c r="H17" s="112">
        <f>H15+J1</f>
        <v>11135</v>
      </c>
      <c r="I17" s="111">
        <f>I15+J1</f>
        <v>12095</v>
      </c>
      <c r="J17" s="114">
        <f>J15+J1</f>
        <v>13055</v>
      </c>
      <c r="K17" s="114">
        <f>K15+J1</f>
        <v>14015</v>
      </c>
      <c r="L17" s="115">
        <f>L15+J1</f>
        <v>14975</v>
      </c>
      <c r="M17" s="114">
        <f>M15+J1</f>
        <v>15935</v>
      </c>
      <c r="N17" s="116">
        <f>N15+J1</f>
        <v>16895</v>
      </c>
      <c r="O17" s="114">
        <f>O15+J1</f>
        <v>17855</v>
      </c>
      <c r="P17" s="116">
        <f>P15+J1</f>
        <v>18815</v>
      </c>
      <c r="Q17" s="114">
        <f>Q15+J1</f>
        <v>19775</v>
      </c>
      <c r="R17" s="116">
        <f>R15+J1</f>
        <v>20735</v>
      </c>
      <c r="S17" s="114">
        <f>S15+J1</f>
        <v>21695</v>
      </c>
      <c r="T17" s="116">
        <f>T15+J1</f>
        <v>22655</v>
      </c>
      <c r="U17" s="114">
        <f>U15+J1</f>
        <v>23615</v>
      </c>
      <c r="V17" s="115">
        <f>V15+J1</f>
        <v>24575</v>
      </c>
      <c r="W17" s="114">
        <f>W15+J1</f>
        <v>25535</v>
      </c>
    </row>
    <row r="18" spans="2:23" ht="15" customHeight="1">
      <c r="B18" s="213" t="s">
        <v>101</v>
      </c>
      <c r="C18" s="229"/>
      <c r="D18" s="31">
        <f>D16+1</f>
        <v>169557</v>
      </c>
      <c r="E18" s="32">
        <f>D18+20</f>
        <v>169577</v>
      </c>
      <c r="F18" s="33">
        <f aca="true" t="shared" si="5" ref="F18:W18">E18+20</f>
        <v>169597</v>
      </c>
      <c r="G18" s="32">
        <f t="shared" si="5"/>
        <v>169617</v>
      </c>
      <c r="H18" s="33">
        <f t="shared" si="5"/>
        <v>169637</v>
      </c>
      <c r="I18" s="27">
        <f t="shared" si="5"/>
        <v>169657</v>
      </c>
      <c r="J18" s="29">
        <f t="shared" si="5"/>
        <v>169677</v>
      </c>
      <c r="K18" s="27">
        <f t="shared" si="5"/>
        <v>169697</v>
      </c>
      <c r="L18" s="29">
        <f t="shared" si="5"/>
        <v>169717</v>
      </c>
      <c r="M18" s="27">
        <f t="shared" si="5"/>
        <v>169737</v>
      </c>
      <c r="N18" s="29">
        <f t="shared" si="5"/>
        <v>169757</v>
      </c>
      <c r="O18" s="27">
        <f t="shared" si="5"/>
        <v>169777</v>
      </c>
      <c r="P18" s="29">
        <f t="shared" si="5"/>
        <v>169797</v>
      </c>
      <c r="Q18" s="27">
        <f t="shared" si="5"/>
        <v>169817</v>
      </c>
      <c r="R18" s="29">
        <f t="shared" si="5"/>
        <v>169837</v>
      </c>
      <c r="S18" s="27">
        <f t="shared" si="5"/>
        <v>169857</v>
      </c>
      <c r="T18" s="29">
        <f t="shared" si="5"/>
        <v>169877</v>
      </c>
      <c r="U18" s="27">
        <f t="shared" si="5"/>
        <v>169897</v>
      </c>
      <c r="V18" s="25">
        <f t="shared" si="5"/>
        <v>169917</v>
      </c>
      <c r="W18" s="27">
        <f t="shared" si="5"/>
        <v>169937</v>
      </c>
    </row>
    <row r="19" spans="2:23" ht="15" customHeight="1" thickBot="1">
      <c r="B19" s="217" t="s">
        <v>83</v>
      </c>
      <c r="C19" s="212"/>
      <c r="D19" s="108">
        <f>D17+J1</f>
        <v>7970</v>
      </c>
      <c r="E19" s="109">
        <f>E17+J1</f>
        <v>8995</v>
      </c>
      <c r="F19" s="110">
        <f>F17+J1</f>
        <v>9985</v>
      </c>
      <c r="G19" s="109">
        <f>G17+J1</f>
        <v>10945</v>
      </c>
      <c r="H19" s="110">
        <f>H17+J1</f>
        <v>11905</v>
      </c>
      <c r="I19" s="111">
        <f>I17+J1</f>
        <v>12865</v>
      </c>
      <c r="J19" s="114">
        <f>J17+J1</f>
        <v>13825</v>
      </c>
      <c r="K19" s="114">
        <f>K17+J1</f>
        <v>14785</v>
      </c>
      <c r="L19" s="115">
        <f>L17+J1</f>
        <v>15745</v>
      </c>
      <c r="M19" s="114">
        <f>M17+J1</f>
        <v>16705</v>
      </c>
      <c r="N19" s="116">
        <f>N17+J1</f>
        <v>17665</v>
      </c>
      <c r="O19" s="114">
        <f>O17+J1</f>
        <v>18625</v>
      </c>
      <c r="P19" s="116">
        <f>P17+J1</f>
        <v>19585</v>
      </c>
      <c r="Q19" s="114">
        <f>Q17+J1</f>
        <v>20545</v>
      </c>
      <c r="R19" s="116">
        <f>R17+J1</f>
        <v>21505</v>
      </c>
      <c r="S19" s="114">
        <f>S17+J1</f>
        <v>22465</v>
      </c>
      <c r="T19" s="116">
        <f>T17+J1</f>
        <v>23425</v>
      </c>
      <c r="U19" s="114">
        <f>U17+J1</f>
        <v>24385</v>
      </c>
      <c r="V19" s="115">
        <f>V17+J1</f>
        <v>25345</v>
      </c>
      <c r="W19" s="114">
        <f>W17+J1</f>
        <v>26305</v>
      </c>
    </row>
    <row r="20" spans="2:23" ht="15" customHeight="1">
      <c r="B20" s="213" t="s">
        <v>101</v>
      </c>
      <c r="C20" s="229"/>
      <c r="D20" s="25">
        <f>D18+1</f>
        <v>169558</v>
      </c>
      <c r="E20" s="27">
        <f>D20+20</f>
        <v>169578</v>
      </c>
      <c r="F20" s="29">
        <f aca="true" t="shared" si="6" ref="F20:W20">E20+20</f>
        <v>169598</v>
      </c>
      <c r="G20" s="27">
        <f t="shared" si="6"/>
        <v>169618</v>
      </c>
      <c r="H20" s="34">
        <f t="shared" si="6"/>
        <v>169638</v>
      </c>
      <c r="I20" s="32">
        <f t="shared" si="6"/>
        <v>169658</v>
      </c>
      <c r="J20" s="33">
        <f t="shared" si="6"/>
        <v>169678</v>
      </c>
      <c r="K20" s="32">
        <f t="shared" si="6"/>
        <v>169698</v>
      </c>
      <c r="L20" s="33">
        <f t="shared" si="6"/>
        <v>169718</v>
      </c>
      <c r="M20" s="32">
        <f t="shared" si="6"/>
        <v>169738</v>
      </c>
      <c r="N20" s="33">
        <f t="shared" si="6"/>
        <v>169758</v>
      </c>
      <c r="O20" s="32">
        <f t="shared" si="6"/>
        <v>169778</v>
      </c>
      <c r="P20" s="33">
        <f t="shared" si="6"/>
        <v>169798</v>
      </c>
      <c r="Q20" s="32">
        <f t="shared" si="6"/>
        <v>169818</v>
      </c>
      <c r="R20" s="33">
        <f t="shared" si="6"/>
        <v>169838</v>
      </c>
      <c r="S20" s="32">
        <f t="shared" si="6"/>
        <v>169858</v>
      </c>
      <c r="T20" s="33">
        <f t="shared" si="6"/>
        <v>169878</v>
      </c>
      <c r="U20" s="32">
        <f t="shared" si="6"/>
        <v>169898</v>
      </c>
      <c r="V20" s="31">
        <f t="shared" si="6"/>
        <v>169918</v>
      </c>
      <c r="W20" s="32">
        <f t="shared" si="6"/>
        <v>169938</v>
      </c>
    </row>
    <row r="21" spans="2:23" ht="15" customHeight="1" thickBot="1">
      <c r="B21" s="217" t="s">
        <v>84</v>
      </c>
      <c r="C21" s="212"/>
      <c r="D21" s="113">
        <f>D19+J1</f>
        <v>8740</v>
      </c>
      <c r="E21" s="111">
        <f>E19+J1</f>
        <v>9765</v>
      </c>
      <c r="F21" s="117">
        <f>F19+J1</f>
        <v>10755</v>
      </c>
      <c r="G21" s="111">
        <f>G19+J1</f>
        <v>11715</v>
      </c>
      <c r="H21" s="112">
        <f>H19+J1</f>
        <v>12675</v>
      </c>
      <c r="I21" s="111">
        <f>I19+J1</f>
        <v>13635</v>
      </c>
      <c r="J21" s="114">
        <f>J19+J1</f>
        <v>14595</v>
      </c>
      <c r="K21" s="114">
        <f>K19+J1</f>
        <v>15555</v>
      </c>
      <c r="L21" s="115">
        <f>L19+J1</f>
        <v>16515</v>
      </c>
      <c r="M21" s="114">
        <f>M19+J1</f>
        <v>17475</v>
      </c>
      <c r="N21" s="116">
        <f>N19+J1</f>
        <v>18435</v>
      </c>
      <c r="O21" s="114">
        <f>O19+J1</f>
        <v>19395</v>
      </c>
      <c r="P21" s="116">
        <f>P19+J1</f>
        <v>20355</v>
      </c>
      <c r="Q21" s="114">
        <f>Q19+J1</f>
        <v>21315</v>
      </c>
      <c r="R21" s="116">
        <f>R19+J1</f>
        <v>22275</v>
      </c>
      <c r="S21" s="114">
        <f>S19+J1</f>
        <v>23235</v>
      </c>
      <c r="T21" s="116">
        <f>T19+J1</f>
        <v>24195</v>
      </c>
      <c r="U21" s="114">
        <f>U19+J1</f>
        <v>25155</v>
      </c>
      <c r="V21" s="115">
        <f>V19+J1</f>
        <v>26115</v>
      </c>
      <c r="W21" s="114">
        <f>W19+J1</f>
        <v>27075</v>
      </c>
    </row>
    <row r="22" spans="2:23" ht="15" customHeight="1">
      <c r="B22" s="213" t="s">
        <v>101</v>
      </c>
      <c r="C22" s="229"/>
      <c r="D22" s="31">
        <f>D20+1</f>
        <v>169559</v>
      </c>
      <c r="E22" s="32">
        <f>D22+20</f>
        <v>169579</v>
      </c>
      <c r="F22" s="33">
        <f aca="true" t="shared" si="7" ref="F22:W22">E22+20</f>
        <v>169599</v>
      </c>
      <c r="G22" s="32">
        <f t="shared" si="7"/>
        <v>169619</v>
      </c>
      <c r="H22" s="33">
        <f t="shared" si="7"/>
        <v>169639</v>
      </c>
      <c r="I22" s="27">
        <f t="shared" si="7"/>
        <v>169659</v>
      </c>
      <c r="J22" s="29">
        <f t="shared" si="7"/>
        <v>169679</v>
      </c>
      <c r="K22" s="27">
        <f t="shared" si="7"/>
        <v>169699</v>
      </c>
      <c r="L22" s="29">
        <f t="shared" si="7"/>
        <v>169719</v>
      </c>
      <c r="M22" s="27">
        <f t="shared" si="7"/>
        <v>169739</v>
      </c>
      <c r="N22" s="29">
        <f t="shared" si="7"/>
        <v>169759</v>
      </c>
      <c r="O22" s="27">
        <f t="shared" si="7"/>
        <v>169779</v>
      </c>
      <c r="P22" s="29">
        <f t="shared" si="7"/>
        <v>169799</v>
      </c>
      <c r="Q22" s="27">
        <f t="shared" si="7"/>
        <v>169819</v>
      </c>
      <c r="R22" s="29">
        <f t="shared" si="7"/>
        <v>169839</v>
      </c>
      <c r="S22" s="27">
        <f t="shared" si="7"/>
        <v>169859</v>
      </c>
      <c r="T22" s="29">
        <f t="shared" si="7"/>
        <v>169879</v>
      </c>
      <c r="U22" s="27">
        <f t="shared" si="7"/>
        <v>169899</v>
      </c>
      <c r="V22" s="25">
        <f t="shared" si="7"/>
        <v>169919</v>
      </c>
      <c r="W22" s="27">
        <f t="shared" si="7"/>
        <v>169939</v>
      </c>
    </row>
    <row r="23" spans="2:23" ht="15" customHeight="1" thickBot="1">
      <c r="B23" s="217" t="s">
        <v>85</v>
      </c>
      <c r="C23" s="212"/>
      <c r="D23" s="108">
        <f>D21+J1</f>
        <v>9510</v>
      </c>
      <c r="E23" s="109">
        <f>E21+J1</f>
        <v>10535</v>
      </c>
      <c r="F23" s="110">
        <f>F21+J1</f>
        <v>11525</v>
      </c>
      <c r="G23" s="109">
        <f>G21+J1</f>
        <v>12485</v>
      </c>
      <c r="H23" s="110">
        <f>H21+J1</f>
        <v>13445</v>
      </c>
      <c r="I23" s="111">
        <f>I21+J1</f>
        <v>14405</v>
      </c>
      <c r="J23" s="114">
        <f>J21+J1</f>
        <v>15365</v>
      </c>
      <c r="K23" s="114">
        <f>K21+J1</f>
        <v>16325</v>
      </c>
      <c r="L23" s="115">
        <f>L21+J1</f>
        <v>17285</v>
      </c>
      <c r="M23" s="114">
        <f>M21+J1</f>
        <v>18245</v>
      </c>
      <c r="N23" s="116">
        <f>N21+J1</f>
        <v>19205</v>
      </c>
      <c r="O23" s="114">
        <f>O21+J1</f>
        <v>20165</v>
      </c>
      <c r="P23" s="116">
        <f>P21+J1</f>
        <v>21125</v>
      </c>
      <c r="Q23" s="114">
        <f>Q21+J1</f>
        <v>22085</v>
      </c>
      <c r="R23" s="116">
        <f>R21+J1</f>
        <v>23045</v>
      </c>
      <c r="S23" s="114">
        <f>S21+J1</f>
        <v>24005</v>
      </c>
      <c r="T23" s="116">
        <f>T21+J1</f>
        <v>24965</v>
      </c>
      <c r="U23" s="114">
        <f>U21+J1</f>
        <v>25925</v>
      </c>
      <c r="V23" s="115">
        <f>V21+J1</f>
        <v>26885</v>
      </c>
      <c r="W23" s="114">
        <f>W21+J1</f>
        <v>27845</v>
      </c>
    </row>
    <row r="24" spans="2:23" ht="15" customHeight="1">
      <c r="B24" s="213" t="s">
        <v>101</v>
      </c>
      <c r="C24" s="229"/>
      <c r="D24" s="25">
        <f>D22+1</f>
        <v>169560</v>
      </c>
      <c r="E24" s="27">
        <f>D24+20</f>
        <v>169580</v>
      </c>
      <c r="F24" s="29">
        <f aca="true" t="shared" si="8" ref="F24:W24">E24+20</f>
        <v>169600</v>
      </c>
      <c r="G24" s="27">
        <f t="shared" si="8"/>
        <v>169620</v>
      </c>
      <c r="H24" s="34">
        <f t="shared" si="8"/>
        <v>169640</v>
      </c>
      <c r="I24" s="32">
        <f t="shared" si="8"/>
        <v>169660</v>
      </c>
      <c r="J24" s="33">
        <f t="shared" si="8"/>
        <v>169680</v>
      </c>
      <c r="K24" s="32">
        <f t="shared" si="8"/>
        <v>169700</v>
      </c>
      <c r="L24" s="33">
        <f t="shared" si="8"/>
        <v>169720</v>
      </c>
      <c r="M24" s="32">
        <f t="shared" si="8"/>
        <v>169740</v>
      </c>
      <c r="N24" s="33">
        <f t="shared" si="8"/>
        <v>169760</v>
      </c>
      <c r="O24" s="32">
        <f t="shared" si="8"/>
        <v>169780</v>
      </c>
      <c r="P24" s="33">
        <f t="shared" si="8"/>
        <v>169800</v>
      </c>
      <c r="Q24" s="32">
        <f t="shared" si="8"/>
        <v>169820</v>
      </c>
      <c r="R24" s="33">
        <f t="shared" si="8"/>
        <v>169840</v>
      </c>
      <c r="S24" s="32">
        <f t="shared" si="8"/>
        <v>169860</v>
      </c>
      <c r="T24" s="33">
        <f t="shared" si="8"/>
        <v>169880</v>
      </c>
      <c r="U24" s="32">
        <f t="shared" si="8"/>
        <v>169900</v>
      </c>
      <c r="V24" s="31">
        <f t="shared" si="8"/>
        <v>169920</v>
      </c>
      <c r="W24" s="32">
        <f t="shared" si="8"/>
        <v>169940</v>
      </c>
    </row>
    <row r="25" spans="2:23" ht="15" customHeight="1" thickBot="1">
      <c r="B25" s="217" t="s">
        <v>86</v>
      </c>
      <c r="C25" s="212"/>
      <c r="D25" s="113">
        <f>D23+J1</f>
        <v>10280</v>
      </c>
      <c r="E25" s="111">
        <f>E23+J1</f>
        <v>11305</v>
      </c>
      <c r="F25" s="117">
        <f>F23+J1</f>
        <v>12295</v>
      </c>
      <c r="G25" s="111">
        <f>G23+J1</f>
        <v>13255</v>
      </c>
      <c r="H25" s="112">
        <f>H23+J1</f>
        <v>14215</v>
      </c>
      <c r="I25" s="109">
        <f>I23+J1</f>
        <v>15175</v>
      </c>
      <c r="J25" s="109">
        <f>J23+J1</f>
        <v>16135</v>
      </c>
      <c r="K25" s="109">
        <f>K23+J1</f>
        <v>17095</v>
      </c>
      <c r="L25" s="108">
        <f>L23+J1</f>
        <v>18055</v>
      </c>
      <c r="M25" s="109">
        <f>M23+J1</f>
        <v>19015</v>
      </c>
      <c r="N25" s="110">
        <f>N23+J1</f>
        <v>19975</v>
      </c>
      <c r="O25" s="109">
        <f>O23+J1</f>
        <v>20935</v>
      </c>
      <c r="P25" s="110">
        <f>P23+J1</f>
        <v>21895</v>
      </c>
      <c r="Q25" s="109">
        <f>Q23+J1</f>
        <v>22855</v>
      </c>
      <c r="R25" s="110">
        <f>R23+J1</f>
        <v>23815</v>
      </c>
      <c r="S25" s="109">
        <f>S23+J1</f>
        <v>24775</v>
      </c>
      <c r="T25" s="110">
        <f>T23+J1</f>
        <v>25735</v>
      </c>
      <c r="U25" s="109">
        <f>U23+J1</f>
        <v>26695</v>
      </c>
      <c r="V25" s="108">
        <f>V23+J1</f>
        <v>27655</v>
      </c>
      <c r="W25" s="109">
        <f>W23+J1</f>
        <v>28615</v>
      </c>
    </row>
    <row r="26" spans="2:23" ht="15" customHeight="1">
      <c r="B26" s="213" t="s">
        <v>101</v>
      </c>
      <c r="C26" s="229"/>
      <c r="D26" s="31">
        <f>D24+1</f>
        <v>169561</v>
      </c>
      <c r="E26" s="32">
        <f>D26+20</f>
        <v>169581</v>
      </c>
      <c r="F26" s="33">
        <f aca="true" t="shared" si="9" ref="F26:W26">E26+20</f>
        <v>169601</v>
      </c>
      <c r="G26" s="32">
        <f t="shared" si="9"/>
        <v>169621</v>
      </c>
      <c r="H26" s="33">
        <f t="shared" si="9"/>
        <v>169641</v>
      </c>
      <c r="I26" s="27">
        <f t="shared" si="9"/>
        <v>169661</v>
      </c>
      <c r="J26" s="25">
        <f t="shared" si="9"/>
        <v>169681</v>
      </c>
      <c r="K26" s="27">
        <f t="shared" si="9"/>
        <v>169701</v>
      </c>
      <c r="L26" s="29">
        <f t="shared" si="9"/>
        <v>169721</v>
      </c>
      <c r="M26" s="27">
        <f t="shared" si="9"/>
        <v>169741</v>
      </c>
      <c r="N26" s="29">
        <f t="shared" si="9"/>
        <v>169761</v>
      </c>
      <c r="O26" s="27">
        <f t="shared" si="9"/>
        <v>169781</v>
      </c>
      <c r="P26" s="29">
        <f t="shared" si="9"/>
        <v>169801</v>
      </c>
      <c r="Q26" s="27">
        <f t="shared" si="9"/>
        <v>169821</v>
      </c>
      <c r="R26" s="29">
        <f t="shared" si="9"/>
        <v>169841</v>
      </c>
      <c r="S26" s="27">
        <f t="shared" si="9"/>
        <v>169861</v>
      </c>
      <c r="T26" s="29">
        <f t="shared" si="9"/>
        <v>169881</v>
      </c>
      <c r="U26" s="27">
        <f t="shared" si="9"/>
        <v>169901</v>
      </c>
      <c r="V26" s="25">
        <f t="shared" si="9"/>
        <v>169921</v>
      </c>
      <c r="W26" s="27">
        <f t="shared" si="9"/>
        <v>169941</v>
      </c>
    </row>
    <row r="27" spans="2:23" ht="15" customHeight="1" thickBot="1">
      <c r="B27" s="217" t="s">
        <v>87</v>
      </c>
      <c r="C27" s="212"/>
      <c r="D27" s="108">
        <f>D25+J1</f>
        <v>11050</v>
      </c>
      <c r="E27" s="109">
        <f>E25+J1</f>
        <v>12075</v>
      </c>
      <c r="F27" s="110">
        <f>F25+J1</f>
        <v>13065</v>
      </c>
      <c r="G27" s="109">
        <f>G25+J1</f>
        <v>14025</v>
      </c>
      <c r="H27" s="110">
        <f>H25+J1</f>
        <v>14985</v>
      </c>
      <c r="I27" s="111">
        <f>I25+J1</f>
        <v>15945</v>
      </c>
      <c r="J27" s="114">
        <f>J25+J1</f>
        <v>16905</v>
      </c>
      <c r="K27" s="114">
        <f>K25+J1</f>
        <v>17865</v>
      </c>
      <c r="L27" s="115">
        <f>L25+J1</f>
        <v>18825</v>
      </c>
      <c r="M27" s="114">
        <f>M25+J1</f>
        <v>19785</v>
      </c>
      <c r="N27" s="116">
        <f>N25+J1</f>
        <v>20745</v>
      </c>
      <c r="O27" s="114">
        <f>O25+J1</f>
        <v>21705</v>
      </c>
      <c r="P27" s="116">
        <f>P25+J1</f>
        <v>22665</v>
      </c>
      <c r="Q27" s="114">
        <f>Q25+J1</f>
        <v>23625</v>
      </c>
      <c r="R27" s="116">
        <f>R25+J1</f>
        <v>24585</v>
      </c>
      <c r="S27" s="114">
        <f>S25+J1</f>
        <v>25545</v>
      </c>
      <c r="T27" s="116">
        <f>T25+J1</f>
        <v>26505</v>
      </c>
      <c r="U27" s="114">
        <f>U25+J1</f>
        <v>27465</v>
      </c>
      <c r="V27" s="115">
        <f>V25+J1</f>
        <v>28425</v>
      </c>
      <c r="W27" s="114">
        <f>W25+J1</f>
        <v>29385</v>
      </c>
    </row>
    <row r="28" spans="2:23" ht="15" customHeight="1">
      <c r="B28" s="213" t="s">
        <v>101</v>
      </c>
      <c r="C28" s="229"/>
      <c r="D28" s="25">
        <f>D26+1</f>
        <v>169562</v>
      </c>
      <c r="E28" s="27">
        <f>D28+20</f>
        <v>169582</v>
      </c>
      <c r="F28" s="29">
        <f aca="true" t="shared" si="10" ref="F28:W28">E28+20</f>
        <v>169602</v>
      </c>
      <c r="G28" s="27">
        <f t="shared" si="10"/>
        <v>169622</v>
      </c>
      <c r="H28" s="34">
        <f t="shared" si="10"/>
        <v>169642</v>
      </c>
      <c r="I28" s="32">
        <f t="shared" si="10"/>
        <v>169662</v>
      </c>
      <c r="J28" s="33">
        <f t="shared" si="10"/>
        <v>169682</v>
      </c>
      <c r="K28" s="32">
        <f t="shared" si="10"/>
        <v>169702</v>
      </c>
      <c r="L28" s="33">
        <f t="shared" si="10"/>
        <v>169722</v>
      </c>
      <c r="M28" s="32">
        <f t="shared" si="10"/>
        <v>169742</v>
      </c>
      <c r="N28" s="33">
        <f t="shared" si="10"/>
        <v>169762</v>
      </c>
      <c r="O28" s="32">
        <f t="shared" si="10"/>
        <v>169782</v>
      </c>
      <c r="P28" s="33">
        <f t="shared" si="10"/>
        <v>169802</v>
      </c>
      <c r="Q28" s="32">
        <f t="shared" si="10"/>
        <v>169822</v>
      </c>
      <c r="R28" s="33">
        <f t="shared" si="10"/>
        <v>169842</v>
      </c>
      <c r="S28" s="32">
        <f t="shared" si="10"/>
        <v>169862</v>
      </c>
      <c r="T28" s="33">
        <f t="shared" si="10"/>
        <v>169882</v>
      </c>
      <c r="U28" s="32">
        <f t="shared" si="10"/>
        <v>169902</v>
      </c>
      <c r="V28" s="31">
        <f t="shared" si="10"/>
        <v>169922</v>
      </c>
      <c r="W28" s="32">
        <f t="shared" si="10"/>
        <v>169942</v>
      </c>
    </row>
    <row r="29" spans="2:23" ht="15" customHeight="1" thickBot="1">
      <c r="B29" s="217" t="s">
        <v>88</v>
      </c>
      <c r="C29" s="212"/>
      <c r="D29" s="113">
        <f>D27+J1</f>
        <v>11820</v>
      </c>
      <c r="E29" s="111">
        <f>E27+J1</f>
        <v>12845</v>
      </c>
      <c r="F29" s="117">
        <f>F27+J1</f>
        <v>13835</v>
      </c>
      <c r="G29" s="111">
        <f>G27+J1</f>
        <v>14795</v>
      </c>
      <c r="H29" s="112">
        <f>H27+J1</f>
        <v>15755</v>
      </c>
      <c r="I29" s="109">
        <f>I27+J1</f>
        <v>16715</v>
      </c>
      <c r="J29" s="114">
        <f>J27+J1</f>
        <v>17675</v>
      </c>
      <c r="K29" s="114">
        <f>K27+J1</f>
        <v>18635</v>
      </c>
      <c r="L29" s="115">
        <f>L27+J1</f>
        <v>19595</v>
      </c>
      <c r="M29" s="114">
        <f>M27+J1</f>
        <v>20555</v>
      </c>
      <c r="N29" s="116">
        <f>N27+J1</f>
        <v>21515</v>
      </c>
      <c r="O29" s="114">
        <f>O27+J1</f>
        <v>22475</v>
      </c>
      <c r="P29" s="116">
        <f>P27+J1</f>
        <v>23435</v>
      </c>
      <c r="Q29" s="114">
        <f>Q27+J1</f>
        <v>24395</v>
      </c>
      <c r="R29" s="116">
        <f>R27+J1</f>
        <v>25355</v>
      </c>
      <c r="S29" s="114">
        <f>S27+J1</f>
        <v>26315</v>
      </c>
      <c r="T29" s="116">
        <f>T27+J1</f>
        <v>27275</v>
      </c>
      <c r="U29" s="114">
        <f>U27+J1</f>
        <v>28235</v>
      </c>
      <c r="V29" s="115">
        <f>V27+J1</f>
        <v>29195</v>
      </c>
      <c r="W29" s="114">
        <f>W27+J1</f>
        <v>30155</v>
      </c>
    </row>
    <row r="30" spans="2:23" ht="15" customHeight="1">
      <c r="B30" s="213" t="s">
        <v>101</v>
      </c>
      <c r="C30" s="229"/>
      <c r="D30" s="31">
        <f>D28+1</f>
        <v>169563</v>
      </c>
      <c r="E30" s="32">
        <f aca="true" t="shared" si="11" ref="E30:W30">D30+20</f>
        <v>169583</v>
      </c>
      <c r="F30" s="33">
        <f t="shared" si="11"/>
        <v>169603</v>
      </c>
      <c r="G30" s="32">
        <f t="shared" si="11"/>
        <v>169623</v>
      </c>
      <c r="H30" s="33">
        <f t="shared" si="11"/>
        <v>169643</v>
      </c>
      <c r="I30" s="27">
        <f t="shared" si="11"/>
        <v>169663</v>
      </c>
      <c r="J30" s="29">
        <f t="shared" si="11"/>
        <v>169683</v>
      </c>
      <c r="K30" s="27">
        <f t="shared" si="11"/>
        <v>169703</v>
      </c>
      <c r="L30" s="29">
        <f t="shared" si="11"/>
        <v>169723</v>
      </c>
      <c r="M30" s="27">
        <f t="shared" si="11"/>
        <v>169743</v>
      </c>
      <c r="N30" s="29">
        <f t="shared" si="11"/>
        <v>169763</v>
      </c>
      <c r="O30" s="27">
        <f t="shared" si="11"/>
        <v>169783</v>
      </c>
      <c r="P30" s="29">
        <f t="shared" si="11"/>
        <v>169803</v>
      </c>
      <c r="Q30" s="27">
        <f t="shared" si="11"/>
        <v>169823</v>
      </c>
      <c r="R30" s="29">
        <f t="shared" si="11"/>
        <v>169843</v>
      </c>
      <c r="S30" s="27">
        <f t="shared" si="11"/>
        <v>169863</v>
      </c>
      <c r="T30" s="29">
        <f t="shared" si="11"/>
        <v>169883</v>
      </c>
      <c r="U30" s="27">
        <f t="shared" si="11"/>
        <v>169903</v>
      </c>
      <c r="V30" s="25">
        <f t="shared" si="11"/>
        <v>169923</v>
      </c>
      <c r="W30" s="27">
        <f t="shared" si="11"/>
        <v>169943</v>
      </c>
    </row>
    <row r="31" spans="2:23" ht="15" customHeight="1" thickBot="1">
      <c r="B31" s="217" t="s">
        <v>89</v>
      </c>
      <c r="C31" s="212"/>
      <c r="D31" s="108">
        <f>D29+J1</f>
        <v>12590</v>
      </c>
      <c r="E31" s="109">
        <f>E29+J1</f>
        <v>13615</v>
      </c>
      <c r="F31" s="110">
        <f>F29+J1</f>
        <v>14605</v>
      </c>
      <c r="G31" s="109">
        <f>G29+J1</f>
        <v>15565</v>
      </c>
      <c r="H31" s="110">
        <f>H29+J1</f>
        <v>16525</v>
      </c>
      <c r="I31" s="109">
        <f>I29+J1</f>
        <v>17485</v>
      </c>
      <c r="J31" s="114">
        <f>J29+J1</f>
        <v>18445</v>
      </c>
      <c r="K31" s="114">
        <f>K29+J1</f>
        <v>19405</v>
      </c>
      <c r="L31" s="115">
        <f>L29+J1</f>
        <v>20365</v>
      </c>
      <c r="M31" s="114">
        <f>M29+J1</f>
        <v>21325</v>
      </c>
      <c r="N31" s="116">
        <f>N29+J1</f>
        <v>22285</v>
      </c>
      <c r="O31" s="114">
        <f>O29+J1</f>
        <v>23245</v>
      </c>
      <c r="P31" s="116">
        <f>P29+J1</f>
        <v>24205</v>
      </c>
      <c r="Q31" s="114">
        <f>Q29+J1</f>
        <v>25165</v>
      </c>
      <c r="R31" s="116">
        <f>R29+J1</f>
        <v>26125</v>
      </c>
      <c r="S31" s="114">
        <f>S29+J1</f>
        <v>27085</v>
      </c>
      <c r="T31" s="116">
        <f>T29+J1</f>
        <v>28045</v>
      </c>
      <c r="U31" s="114">
        <f>U29+J1</f>
        <v>29005</v>
      </c>
      <c r="V31" s="115">
        <f>V29+J1</f>
        <v>29965</v>
      </c>
      <c r="W31" s="114">
        <f>W29+J1</f>
        <v>30925</v>
      </c>
    </row>
    <row r="32" spans="2:23" ht="15" customHeight="1">
      <c r="B32" s="213" t="s">
        <v>101</v>
      </c>
      <c r="C32" s="229"/>
      <c r="D32" s="25">
        <f>D30+1</f>
        <v>169564</v>
      </c>
      <c r="E32" s="27">
        <f aca="true" t="shared" si="12" ref="E32:J32">D32+20</f>
        <v>169584</v>
      </c>
      <c r="F32" s="29">
        <f t="shared" si="12"/>
        <v>169604</v>
      </c>
      <c r="G32" s="27">
        <f t="shared" si="12"/>
        <v>169624</v>
      </c>
      <c r="H32" s="34">
        <f t="shared" si="12"/>
        <v>169644</v>
      </c>
      <c r="I32" s="27">
        <f t="shared" si="12"/>
        <v>169664</v>
      </c>
      <c r="J32" s="33">
        <f t="shared" si="12"/>
        <v>169684</v>
      </c>
      <c r="K32" s="32">
        <f aca="true" t="shared" si="13" ref="K32:W32">J32+20</f>
        <v>169704</v>
      </c>
      <c r="L32" s="33">
        <f t="shared" si="13"/>
        <v>169724</v>
      </c>
      <c r="M32" s="32">
        <f t="shared" si="13"/>
        <v>169744</v>
      </c>
      <c r="N32" s="33">
        <f t="shared" si="13"/>
        <v>169764</v>
      </c>
      <c r="O32" s="32">
        <f t="shared" si="13"/>
        <v>169784</v>
      </c>
      <c r="P32" s="33">
        <f t="shared" si="13"/>
        <v>169804</v>
      </c>
      <c r="Q32" s="32">
        <f t="shared" si="13"/>
        <v>169824</v>
      </c>
      <c r="R32" s="33">
        <f t="shared" si="13"/>
        <v>169844</v>
      </c>
      <c r="S32" s="32">
        <f t="shared" si="13"/>
        <v>169864</v>
      </c>
      <c r="T32" s="33">
        <f t="shared" si="13"/>
        <v>169884</v>
      </c>
      <c r="U32" s="32">
        <f t="shared" si="13"/>
        <v>169904</v>
      </c>
      <c r="V32" s="31">
        <f t="shared" si="13"/>
        <v>169924</v>
      </c>
      <c r="W32" s="32">
        <f t="shared" si="13"/>
        <v>169944</v>
      </c>
    </row>
    <row r="33" spans="2:23" ht="15" customHeight="1" thickBot="1">
      <c r="B33" s="217" t="s">
        <v>90</v>
      </c>
      <c r="C33" s="212"/>
      <c r="D33" s="113">
        <f>D31+J1</f>
        <v>13360</v>
      </c>
      <c r="E33" s="111">
        <f>E31+J1</f>
        <v>14385</v>
      </c>
      <c r="F33" s="117">
        <f>F31+J1</f>
        <v>15375</v>
      </c>
      <c r="G33" s="111">
        <f>G31+J1</f>
        <v>16335</v>
      </c>
      <c r="H33" s="112">
        <f>H31+J1</f>
        <v>17295</v>
      </c>
      <c r="I33" s="109">
        <f>I31+J1</f>
        <v>18255</v>
      </c>
      <c r="J33" s="114">
        <f>J31+J1</f>
        <v>19215</v>
      </c>
      <c r="K33" s="114">
        <f>K31+J1</f>
        <v>20175</v>
      </c>
      <c r="L33" s="115">
        <f>L31+J1</f>
        <v>21135</v>
      </c>
      <c r="M33" s="114">
        <f>M31+J1</f>
        <v>22095</v>
      </c>
      <c r="N33" s="116">
        <f>N31+J1</f>
        <v>23055</v>
      </c>
      <c r="O33" s="114">
        <f>O31+J1</f>
        <v>24015</v>
      </c>
      <c r="P33" s="116">
        <f>P31+J1</f>
        <v>24975</v>
      </c>
      <c r="Q33" s="114">
        <f>Q31+J1</f>
        <v>25935</v>
      </c>
      <c r="R33" s="116">
        <f>R31+J1</f>
        <v>26895</v>
      </c>
      <c r="S33" s="114">
        <f>S31+J1</f>
        <v>27855</v>
      </c>
      <c r="T33" s="116">
        <f>T31+J1</f>
        <v>28815</v>
      </c>
      <c r="U33" s="114">
        <f>U31+J1</f>
        <v>29775</v>
      </c>
      <c r="V33" s="115">
        <f>V31+J1</f>
        <v>30735</v>
      </c>
      <c r="W33" s="114">
        <f>W31+J1</f>
        <v>31695</v>
      </c>
    </row>
    <row r="34" spans="2:23" ht="15" customHeight="1">
      <c r="B34" s="213" t="s">
        <v>101</v>
      </c>
      <c r="C34" s="229"/>
      <c r="D34" s="31">
        <f>D32+1</f>
        <v>169565</v>
      </c>
      <c r="E34" s="32">
        <f>D34+20</f>
        <v>169585</v>
      </c>
      <c r="F34" s="33">
        <f aca="true" t="shared" si="14" ref="F34:W34">E34+20</f>
        <v>169605</v>
      </c>
      <c r="G34" s="32">
        <f t="shared" si="14"/>
        <v>169625</v>
      </c>
      <c r="H34" s="33">
        <f t="shared" si="14"/>
        <v>169645</v>
      </c>
      <c r="I34" s="27">
        <f t="shared" si="14"/>
        <v>169665</v>
      </c>
      <c r="J34" s="29">
        <f t="shared" si="14"/>
        <v>169685</v>
      </c>
      <c r="K34" s="27">
        <f t="shared" si="14"/>
        <v>169705</v>
      </c>
      <c r="L34" s="29">
        <f t="shared" si="14"/>
        <v>169725</v>
      </c>
      <c r="M34" s="27">
        <f t="shared" si="14"/>
        <v>169745</v>
      </c>
      <c r="N34" s="29">
        <f t="shared" si="14"/>
        <v>169765</v>
      </c>
      <c r="O34" s="27">
        <f t="shared" si="14"/>
        <v>169785</v>
      </c>
      <c r="P34" s="29">
        <f t="shared" si="14"/>
        <v>169805</v>
      </c>
      <c r="Q34" s="27">
        <f t="shared" si="14"/>
        <v>169825</v>
      </c>
      <c r="R34" s="29">
        <f t="shared" si="14"/>
        <v>169845</v>
      </c>
      <c r="S34" s="27">
        <f t="shared" si="14"/>
        <v>169865</v>
      </c>
      <c r="T34" s="29">
        <f t="shared" si="14"/>
        <v>169885</v>
      </c>
      <c r="U34" s="27">
        <f t="shared" si="14"/>
        <v>169905</v>
      </c>
      <c r="V34" s="25">
        <f t="shared" si="14"/>
        <v>169925</v>
      </c>
      <c r="W34" s="27">
        <f t="shared" si="14"/>
        <v>169945</v>
      </c>
    </row>
    <row r="35" spans="2:23" ht="15" customHeight="1" thickBot="1">
      <c r="B35" s="217" t="s">
        <v>91</v>
      </c>
      <c r="C35" s="212"/>
      <c r="D35" s="108">
        <f>D33+J1</f>
        <v>14130</v>
      </c>
      <c r="E35" s="109">
        <f>E33+J1</f>
        <v>15155</v>
      </c>
      <c r="F35" s="110">
        <f>F33+J1</f>
        <v>16145</v>
      </c>
      <c r="G35" s="109">
        <f>G33+J1</f>
        <v>17105</v>
      </c>
      <c r="H35" s="110">
        <f>H33+J1</f>
        <v>18065</v>
      </c>
      <c r="I35" s="111">
        <f>I33+J1</f>
        <v>19025</v>
      </c>
      <c r="J35" s="114">
        <f>J33+J1</f>
        <v>19985</v>
      </c>
      <c r="K35" s="114">
        <f>K33+J1</f>
        <v>20945</v>
      </c>
      <c r="L35" s="115">
        <f>L33+J1</f>
        <v>21905</v>
      </c>
      <c r="M35" s="114">
        <f>M33+J1</f>
        <v>22865</v>
      </c>
      <c r="N35" s="116">
        <f>N33+J1</f>
        <v>23825</v>
      </c>
      <c r="O35" s="114">
        <f>O33+J1</f>
        <v>24785</v>
      </c>
      <c r="P35" s="116">
        <f>P33+J1</f>
        <v>25745</v>
      </c>
      <c r="Q35" s="114">
        <f>Q33+J1</f>
        <v>26705</v>
      </c>
      <c r="R35" s="116">
        <f>R33+J1</f>
        <v>27665</v>
      </c>
      <c r="S35" s="114">
        <f>S33+J1</f>
        <v>28625</v>
      </c>
      <c r="T35" s="116">
        <f>T33+J1</f>
        <v>29585</v>
      </c>
      <c r="U35" s="114">
        <f>U33+J1</f>
        <v>30545</v>
      </c>
      <c r="V35" s="115">
        <f>V33+J1</f>
        <v>31505</v>
      </c>
      <c r="W35" s="114">
        <f>W33+J1</f>
        <v>32465</v>
      </c>
    </row>
    <row r="36" spans="2:23" ht="15" customHeight="1">
      <c r="B36" s="213" t="s">
        <v>101</v>
      </c>
      <c r="C36" s="229"/>
      <c r="D36" s="25">
        <f>D34+1</f>
        <v>169566</v>
      </c>
      <c r="E36" s="27">
        <f>D36+20</f>
        <v>169586</v>
      </c>
      <c r="F36" s="29">
        <f>E36+20</f>
        <v>169606</v>
      </c>
      <c r="G36" s="27">
        <f>F36+20</f>
        <v>169626</v>
      </c>
      <c r="H36" s="34">
        <f>G36+20</f>
        <v>169646</v>
      </c>
      <c r="I36" s="32">
        <f aca="true" t="shared" si="15" ref="I36:W36">H36+20</f>
        <v>169666</v>
      </c>
      <c r="J36" s="33">
        <f t="shared" si="15"/>
        <v>169686</v>
      </c>
      <c r="K36" s="32">
        <f t="shared" si="15"/>
        <v>169706</v>
      </c>
      <c r="L36" s="33">
        <f t="shared" si="15"/>
        <v>169726</v>
      </c>
      <c r="M36" s="32">
        <f t="shared" si="15"/>
        <v>169746</v>
      </c>
      <c r="N36" s="33">
        <f t="shared" si="15"/>
        <v>169766</v>
      </c>
      <c r="O36" s="32">
        <f t="shared" si="15"/>
        <v>169786</v>
      </c>
      <c r="P36" s="33">
        <f t="shared" si="15"/>
        <v>169806</v>
      </c>
      <c r="Q36" s="32">
        <f t="shared" si="15"/>
        <v>169826</v>
      </c>
      <c r="R36" s="33">
        <f t="shared" si="15"/>
        <v>169846</v>
      </c>
      <c r="S36" s="32">
        <f t="shared" si="15"/>
        <v>169866</v>
      </c>
      <c r="T36" s="33">
        <f t="shared" si="15"/>
        <v>169886</v>
      </c>
      <c r="U36" s="32">
        <f t="shared" si="15"/>
        <v>169906</v>
      </c>
      <c r="V36" s="31">
        <f t="shared" si="15"/>
        <v>169926</v>
      </c>
      <c r="W36" s="32">
        <f t="shared" si="15"/>
        <v>169946</v>
      </c>
    </row>
    <row r="37" spans="2:23" ht="15" customHeight="1" thickBot="1">
      <c r="B37" s="217" t="s">
        <v>92</v>
      </c>
      <c r="C37" s="212"/>
      <c r="D37" s="113">
        <f>D35+J1</f>
        <v>14900</v>
      </c>
      <c r="E37" s="111">
        <f>E35+J1</f>
        <v>15925</v>
      </c>
      <c r="F37" s="117">
        <f>F35+J1</f>
        <v>16915</v>
      </c>
      <c r="G37" s="111">
        <f>G35+J1</f>
        <v>17875</v>
      </c>
      <c r="H37" s="112">
        <f>H35+J1</f>
        <v>18835</v>
      </c>
      <c r="I37" s="109">
        <f>I35+J1</f>
        <v>19795</v>
      </c>
      <c r="J37" s="114">
        <f>J35+J1</f>
        <v>20755</v>
      </c>
      <c r="K37" s="114">
        <f>K35+J1</f>
        <v>21715</v>
      </c>
      <c r="L37" s="115">
        <f>L35+J1</f>
        <v>22675</v>
      </c>
      <c r="M37" s="114">
        <f>M35+J1</f>
        <v>23635</v>
      </c>
      <c r="N37" s="116">
        <f>N35+J1</f>
        <v>24595</v>
      </c>
      <c r="O37" s="114">
        <f>O35+J1</f>
        <v>25555</v>
      </c>
      <c r="P37" s="116">
        <f>P35+J1</f>
        <v>26515</v>
      </c>
      <c r="Q37" s="114">
        <f>Q35+J1</f>
        <v>27475</v>
      </c>
      <c r="R37" s="116">
        <f>R35+J1</f>
        <v>28435</v>
      </c>
      <c r="S37" s="114">
        <f>S35+J1</f>
        <v>29395</v>
      </c>
      <c r="T37" s="116">
        <f>T35+J1</f>
        <v>30355</v>
      </c>
      <c r="U37" s="114">
        <f>U35+J1</f>
        <v>31315</v>
      </c>
      <c r="V37" s="115">
        <f>V35+J1</f>
        <v>32275</v>
      </c>
      <c r="W37" s="114">
        <f>W35+J1</f>
        <v>33235</v>
      </c>
    </row>
    <row r="38" spans="2:23" ht="15" customHeight="1">
      <c r="B38" s="213" t="s">
        <v>101</v>
      </c>
      <c r="C38" s="229"/>
      <c r="D38" s="31">
        <f>D36+1</f>
        <v>169567</v>
      </c>
      <c r="E38" s="32">
        <f>D38+20</f>
        <v>169587</v>
      </c>
      <c r="F38" s="33">
        <f aca="true" t="shared" si="16" ref="F38:W38">E38+20</f>
        <v>169607</v>
      </c>
      <c r="G38" s="32">
        <f t="shared" si="16"/>
        <v>169627</v>
      </c>
      <c r="H38" s="33">
        <f t="shared" si="16"/>
        <v>169647</v>
      </c>
      <c r="I38" s="27">
        <f t="shared" si="16"/>
        <v>169667</v>
      </c>
      <c r="J38" s="29">
        <f t="shared" si="16"/>
        <v>169687</v>
      </c>
      <c r="K38" s="27">
        <f t="shared" si="16"/>
        <v>169707</v>
      </c>
      <c r="L38" s="29">
        <f t="shared" si="16"/>
        <v>169727</v>
      </c>
      <c r="M38" s="27">
        <f t="shared" si="16"/>
        <v>169747</v>
      </c>
      <c r="N38" s="29">
        <f t="shared" si="16"/>
        <v>169767</v>
      </c>
      <c r="O38" s="27">
        <f t="shared" si="16"/>
        <v>169787</v>
      </c>
      <c r="P38" s="29">
        <f t="shared" si="16"/>
        <v>169807</v>
      </c>
      <c r="Q38" s="27">
        <f t="shared" si="16"/>
        <v>169827</v>
      </c>
      <c r="R38" s="29">
        <f t="shared" si="16"/>
        <v>169847</v>
      </c>
      <c r="S38" s="27">
        <f t="shared" si="16"/>
        <v>169867</v>
      </c>
      <c r="T38" s="29">
        <f t="shared" si="16"/>
        <v>169887</v>
      </c>
      <c r="U38" s="27">
        <f t="shared" si="16"/>
        <v>169907</v>
      </c>
      <c r="V38" s="25">
        <f t="shared" si="16"/>
        <v>169927</v>
      </c>
      <c r="W38" s="27">
        <f t="shared" si="16"/>
        <v>169947</v>
      </c>
    </row>
    <row r="39" spans="2:23" ht="15" customHeight="1" thickBot="1">
      <c r="B39" s="217" t="s">
        <v>93</v>
      </c>
      <c r="C39" s="212"/>
      <c r="D39" s="108">
        <f>D37+J1</f>
        <v>15670</v>
      </c>
      <c r="E39" s="109">
        <f>E37+J1</f>
        <v>16695</v>
      </c>
      <c r="F39" s="110">
        <f>F37+J1</f>
        <v>17685</v>
      </c>
      <c r="G39" s="109">
        <f>G37+J1</f>
        <v>18645</v>
      </c>
      <c r="H39" s="110">
        <f>H37+J1</f>
        <v>19605</v>
      </c>
      <c r="I39" s="109">
        <f>I37+J1</f>
        <v>20565</v>
      </c>
      <c r="J39" s="114">
        <f>J37+J1</f>
        <v>21525</v>
      </c>
      <c r="K39" s="114">
        <f>K37+J1</f>
        <v>22485</v>
      </c>
      <c r="L39" s="115">
        <f>L37+J1</f>
        <v>23445</v>
      </c>
      <c r="M39" s="114">
        <f>M37+J1</f>
        <v>24405</v>
      </c>
      <c r="N39" s="116">
        <f>N37+J1</f>
        <v>25365</v>
      </c>
      <c r="O39" s="114">
        <f>O37+J1</f>
        <v>26325</v>
      </c>
      <c r="P39" s="116">
        <f>P37+J1</f>
        <v>27285</v>
      </c>
      <c r="Q39" s="114">
        <f>Q37+J1</f>
        <v>28245</v>
      </c>
      <c r="R39" s="116">
        <f>R37+J1</f>
        <v>29205</v>
      </c>
      <c r="S39" s="114">
        <f>S37+J1</f>
        <v>30165</v>
      </c>
      <c r="T39" s="116">
        <f>T37+J1</f>
        <v>31125</v>
      </c>
      <c r="U39" s="114">
        <f>U37+J1</f>
        <v>32085</v>
      </c>
      <c r="V39" s="115">
        <f>V37+J1</f>
        <v>33045</v>
      </c>
      <c r="W39" s="114">
        <f>W37+J1</f>
        <v>34005</v>
      </c>
    </row>
    <row r="40" spans="2:23" ht="15" customHeight="1">
      <c r="B40" s="213" t="s">
        <v>101</v>
      </c>
      <c r="C40" s="229"/>
      <c r="D40" s="25">
        <f>D38+1</f>
        <v>169568</v>
      </c>
      <c r="E40" s="27">
        <f>D40+20</f>
        <v>169588</v>
      </c>
      <c r="F40" s="29">
        <f aca="true" t="shared" si="17" ref="F40:W40">E40+20</f>
        <v>169608</v>
      </c>
      <c r="G40" s="27">
        <f t="shared" si="17"/>
        <v>169628</v>
      </c>
      <c r="H40" s="34">
        <f t="shared" si="17"/>
        <v>169648</v>
      </c>
      <c r="I40" s="27">
        <f t="shared" si="17"/>
        <v>169668</v>
      </c>
      <c r="J40" s="33">
        <f t="shared" si="17"/>
        <v>169688</v>
      </c>
      <c r="K40" s="32">
        <f t="shared" si="17"/>
        <v>169708</v>
      </c>
      <c r="L40" s="33">
        <f t="shared" si="17"/>
        <v>169728</v>
      </c>
      <c r="M40" s="32">
        <f t="shared" si="17"/>
        <v>169748</v>
      </c>
      <c r="N40" s="33">
        <f t="shared" si="17"/>
        <v>169768</v>
      </c>
      <c r="O40" s="32">
        <f t="shared" si="17"/>
        <v>169788</v>
      </c>
      <c r="P40" s="33">
        <f t="shared" si="17"/>
        <v>169808</v>
      </c>
      <c r="Q40" s="32">
        <f t="shared" si="17"/>
        <v>169828</v>
      </c>
      <c r="R40" s="33">
        <f t="shared" si="17"/>
        <v>169848</v>
      </c>
      <c r="S40" s="32">
        <f t="shared" si="17"/>
        <v>169868</v>
      </c>
      <c r="T40" s="33">
        <f t="shared" si="17"/>
        <v>169888</v>
      </c>
      <c r="U40" s="32">
        <f t="shared" si="17"/>
        <v>169908</v>
      </c>
      <c r="V40" s="31">
        <f t="shared" si="17"/>
        <v>169928</v>
      </c>
      <c r="W40" s="32">
        <f t="shared" si="17"/>
        <v>169948</v>
      </c>
    </row>
    <row r="41" spans="2:23" ht="15" customHeight="1" thickBot="1">
      <c r="B41" s="217" t="s">
        <v>94</v>
      </c>
      <c r="C41" s="212"/>
      <c r="D41" s="113">
        <f>D39+J1</f>
        <v>16440</v>
      </c>
      <c r="E41" s="111">
        <f>E39+J1</f>
        <v>17465</v>
      </c>
      <c r="F41" s="117">
        <f>F39+J1</f>
        <v>18455</v>
      </c>
      <c r="G41" s="111">
        <f>G39+J1</f>
        <v>19415</v>
      </c>
      <c r="H41" s="112">
        <f>H39+J1</f>
        <v>20375</v>
      </c>
      <c r="I41" s="109">
        <f>I39+J1</f>
        <v>21335</v>
      </c>
      <c r="J41" s="114">
        <f>J39+J1</f>
        <v>22295</v>
      </c>
      <c r="K41" s="114">
        <f>K39+J1</f>
        <v>23255</v>
      </c>
      <c r="L41" s="115">
        <f>L39+J1</f>
        <v>24215</v>
      </c>
      <c r="M41" s="114">
        <f>M39+J1</f>
        <v>25175</v>
      </c>
      <c r="N41" s="116">
        <f>N39+J1</f>
        <v>26135</v>
      </c>
      <c r="O41" s="114">
        <f>O39+J1</f>
        <v>27095</v>
      </c>
      <c r="P41" s="116">
        <f>P39+J1</f>
        <v>28055</v>
      </c>
      <c r="Q41" s="114">
        <f>Q39+J1</f>
        <v>29015</v>
      </c>
      <c r="R41" s="116">
        <f>R39+J1</f>
        <v>29975</v>
      </c>
      <c r="S41" s="114">
        <f>S39+J1</f>
        <v>30935</v>
      </c>
      <c r="T41" s="116">
        <f>T39+J1</f>
        <v>31895</v>
      </c>
      <c r="U41" s="114">
        <f>U39+J1</f>
        <v>32855</v>
      </c>
      <c r="V41" s="115">
        <f>V39+J1</f>
        <v>33815</v>
      </c>
      <c r="W41" s="114">
        <f>W39+J1</f>
        <v>34775</v>
      </c>
    </row>
    <row r="42" spans="2:23" ht="15" customHeight="1">
      <c r="B42" s="213" t="s">
        <v>101</v>
      </c>
      <c r="C42" s="229"/>
      <c r="D42" s="31">
        <f>D40+1</f>
        <v>169569</v>
      </c>
      <c r="E42" s="32">
        <f>D42+20</f>
        <v>169589</v>
      </c>
      <c r="F42" s="33">
        <f aca="true" t="shared" si="18" ref="F42:W42">E42+20</f>
        <v>169609</v>
      </c>
      <c r="G42" s="32">
        <f t="shared" si="18"/>
        <v>169629</v>
      </c>
      <c r="H42" s="33">
        <f t="shared" si="18"/>
        <v>169649</v>
      </c>
      <c r="I42" s="27">
        <f t="shared" si="18"/>
        <v>169669</v>
      </c>
      <c r="J42" s="29">
        <f t="shared" si="18"/>
        <v>169689</v>
      </c>
      <c r="K42" s="27">
        <f t="shared" si="18"/>
        <v>169709</v>
      </c>
      <c r="L42" s="29">
        <f t="shared" si="18"/>
        <v>169729</v>
      </c>
      <c r="M42" s="27">
        <f t="shared" si="18"/>
        <v>169749</v>
      </c>
      <c r="N42" s="29">
        <f t="shared" si="18"/>
        <v>169769</v>
      </c>
      <c r="O42" s="27">
        <f t="shared" si="18"/>
        <v>169789</v>
      </c>
      <c r="P42" s="29">
        <f t="shared" si="18"/>
        <v>169809</v>
      </c>
      <c r="Q42" s="27">
        <f t="shared" si="18"/>
        <v>169829</v>
      </c>
      <c r="R42" s="29">
        <f t="shared" si="18"/>
        <v>169849</v>
      </c>
      <c r="S42" s="27">
        <f t="shared" si="18"/>
        <v>169869</v>
      </c>
      <c r="T42" s="29">
        <f t="shared" si="18"/>
        <v>169889</v>
      </c>
      <c r="U42" s="27">
        <f t="shared" si="18"/>
        <v>169909</v>
      </c>
      <c r="V42" s="25">
        <f t="shared" si="18"/>
        <v>169929</v>
      </c>
      <c r="W42" s="27">
        <f t="shared" si="18"/>
        <v>169949</v>
      </c>
    </row>
    <row r="43" spans="2:23" ht="15" customHeight="1" thickBot="1">
      <c r="B43" s="220" t="s">
        <v>73</v>
      </c>
      <c r="C43" s="221"/>
      <c r="D43" s="113">
        <f>D41+J1</f>
        <v>17210</v>
      </c>
      <c r="E43" s="111">
        <f>E41+J1</f>
        <v>18235</v>
      </c>
      <c r="F43" s="117">
        <f>F41+J1</f>
        <v>19225</v>
      </c>
      <c r="G43" s="111">
        <f>G41+J1</f>
        <v>20185</v>
      </c>
      <c r="H43" s="117">
        <f>H41+J1</f>
        <v>21145</v>
      </c>
      <c r="I43" s="111">
        <f>I41+J1</f>
        <v>22105</v>
      </c>
      <c r="J43" s="114">
        <f>J41+J1</f>
        <v>23065</v>
      </c>
      <c r="K43" s="114">
        <f>K41+J1</f>
        <v>24025</v>
      </c>
      <c r="L43" s="115">
        <f>L41+J1</f>
        <v>24985</v>
      </c>
      <c r="M43" s="114">
        <f>M41+J1</f>
        <v>25945</v>
      </c>
      <c r="N43" s="116">
        <f>N41+J1</f>
        <v>26905</v>
      </c>
      <c r="O43" s="114">
        <f>O41+J1</f>
        <v>27865</v>
      </c>
      <c r="P43" s="116">
        <f>P41+J1</f>
        <v>28825</v>
      </c>
      <c r="Q43" s="114">
        <f>Q41+J1</f>
        <v>29785</v>
      </c>
      <c r="R43" s="116">
        <f>R41+J1</f>
        <v>30745</v>
      </c>
      <c r="S43" s="114">
        <f>S41+J1</f>
        <v>31705</v>
      </c>
      <c r="T43" s="116">
        <f>T41+J1</f>
        <v>32665</v>
      </c>
      <c r="U43" s="114">
        <f>U41+J1</f>
        <v>33625</v>
      </c>
      <c r="V43" s="115">
        <f>V41+J1</f>
        <v>34585</v>
      </c>
      <c r="W43" s="114">
        <f>W41+J1</f>
        <v>35545</v>
      </c>
    </row>
  </sheetData>
  <sheetProtection/>
  <mergeCells count="42">
    <mergeCell ref="B2:C2"/>
    <mergeCell ref="B3:C3"/>
    <mergeCell ref="B4:C4"/>
    <mergeCell ref="B9:C9"/>
    <mergeCell ref="B10:C10"/>
    <mergeCell ref="B11:C11"/>
    <mergeCell ref="B12:C12"/>
    <mergeCell ref="B5:C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37:C37"/>
    <mergeCell ref="B38:C38"/>
    <mergeCell ref="B39:C39"/>
    <mergeCell ref="B40:C4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1">
      <selection activeCell="D27" sqref="D27:D28"/>
    </sheetView>
  </sheetViews>
  <sheetFormatPr defaultColWidth="9.00390625" defaultRowHeight="13.5"/>
  <cols>
    <col min="1" max="1" width="4.25390625" style="0" customWidth="1"/>
    <col min="2" max="2" width="19.375" style="0" customWidth="1"/>
    <col min="3" max="3" width="10.375" style="0" customWidth="1"/>
    <col min="4" max="4" width="10.375" style="162" customWidth="1"/>
    <col min="5" max="5" width="3.375" style="0" customWidth="1"/>
    <col min="7" max="7" width="27.00390625" style="0" customWidth="1"/>
    <col min="8" max="8" width="0.875" style="0" customWidth="1"/>
    <col min="9" max="13" width="10.625" style="0" customWidth="1"/>
  </cols>
  <sheetData>
    <row r="1" ht="13.5">
      <c r="A1" s="54"/>
    </row>
    <row r="2" spans="3:6" ht="14.25">
      <c r="C2" s="202" t="s">
        <v>10</v>
      </c>
      <c r="D2" s="202"/>
      <c r="E2" s="202"/>
      <c r="F2" s="202"/>
    </row>
    <row r="3" ht="14.25" thickBot="1"/>
    <row r="4" spans="10:12" ht="14.25" thickBot="1">
      <c r="J4" s="88" t="s">
        <v>151</v>
      </c>
      <c r="K4" s="89" t="s">
        <v>153</v>
      </c>
      <c r="L4" s="90" t="s">
        <v>152</v>
      </c>
    </row>
    <row r="5" spans="2:12" ht="19.5" customHeight="1">
      <c r="B5" s="3"/>
      <c r="C5" s="6"/>
      <c r="D5" s="163">
        <v>160050</v>
      </c>
      <c r="E5" s="8" t="s">
        <v>0</v>
      </c>
      <c r="F5" s="86">
        <f>L5</f>
        <v>160070</v>
      </c>
      <c r="G5" s="81" t="s">
        <v>4</v>
      </c>
      <c r="H5" s="53"/>
      <c r="J5" s="157">
        <v>160050</v>
      </c>
      <c r="K5" s="7">
        <v>21</v>
      </c>
      <c r="L5" s="91">
        <f>J5+K5-1</f>
        <v>160070</v>
      </c>
    </row>
    <row r="6" spans="2:12" ht="19.5" customHeight="1">
      <c r="B6" s="4"/>
      <c r="C6" s="10"/>
      <c r="D6" s="164">
        <v>164050</v>
      </c>
      <c r="E6" s="2" t="s">
        <v>0</v>
      </c>
      <c r="F6" s="11">
        <f aca="true" t="shared" si="0" ref="F6:F28">L6</f>
        <v>164449</v>
      </c>
      <c r="G6" s="79" t="s">
        <v>5</v>
      </c>
      <c r="H6" s="53"/>
      <c r="J6" s="158">
        <v>164050</v>
      </c>
      <c r="K6" s="1">
        <v>400</v>
      </c>
      <c r="L6" s="92">
        <f aca="true" t="shared" si="1" ref="L6:L28">J6+K6-1</f>
        <v>164449</v>
      </c>
    </row>
    <row r="7" spans="2:12" ht="19.5" customHeight="1">
      <c r="B7" s="4"/>
      <c r="C7" s="10"/>
      <c r="D7" s="164">
        <v>160550</v>
      </c>
      <c r="E7" s="2" t="s">
        <v>0</v>
      </c>
      <c r="F7" s="11">
        <f t="shared" si="0"/>
        <v>160578</v>
      </c>
      <c r="G7" s="79" t="s">
        <v>6</v>
      </c>
      <c r="H7" s="53"/>
      <c r="J7" s="158">
        <v>160550</v>
      </c>
      <c r="K7" s="1">
        <v>29</v>
      </c>
      <c r="L7" s="92">
        <f t="shared" si="1"/>
        <v>160578</v>
      </c>
    </row>
    <row r="8" spans="2:12" ht="19.5" customHeight="1" thickBot="1">
      <c r="B8" s="4"/>
      <c r="C8" s="12"/>
      <c r="D8" s="165">
        <v>164550</v>
      </c>
      <c r="E8" s="153" t="s">
        <v>0</v>
      </c>
      <c r="F8" s="154">
        <f t="shared" si="0"/>
        <v>164949</v>
      </c>
      <c r="G8" s="80" t="s">
        <v>7</v>
      </c>
      <c r="H8" s="53"/>
      <c r="J8" s="159">
        <v>164550</v>
      </c>
      <c r="K8" s="13">
        <v>400</v>
      </c>
      <c r="L8" s="95">
        <f t="shared" si="1"/>
        <v>164949</v>
      </c>
    </row>
    <row r="9" spans="2:12" ht="19.5" customHeight="1">
      <c r="B9" s="4"/>
      <c r="C9" s="6"/>
      <c r="D9" s="163">
        <v>161050</v>
      </c>
      <c r="E9" s="8" t="s">
        <v>0</v>
      </c>
      <c r="F9" s="9">
        <f t="shared" si="0"/>
        <v>161070</v>
      </c>
      <c r="G9" s="85" t="s">
        <v>4</v>
      </c>
      <c r="H9" s="53"/>
      <c r="J9" s="157">
        <v>161050</v>
      </c>
      <c r="K9" s="7">
        <v>21</v>
      </c>
      <c r="L9" s="91">
        <f t="shared" si="1"/>
        <v>161070</v>
      </c>
    </row>
    <row r="10" spans="2:12" ht="19.5" customHeight="1">
      <c r="B10" s="201" t="s">
        <v>2</v>
      </c>
      <c r="C10" s="203" t="s">
        <v>1</v>
      </c>
      <c r="D10" s="164">
        <v>162050</v>
      </c>
      <c r="E10" s="2" t="s">
        <v>0</v>
      </c>
      <c r="F10" s="11">
        <f t="shared" si="0"/>
        <v>162449</v>
      </c>
      <c r="G10" s="79" t="s">
        <v>5</v>
      </c>
      <c r="H10" s="53"/>
      <c r="J10" s="158">
        <v>162050</v>
      </c>
      <c r="K10" s="1">
        <v>400</v>
      </c>
      <c r="L10" s="92">
        <f t="shared" si="1"/>
        <v>162449</v>
      </c>
    </row>
    <row r="11" spans="2:12" ht="19.5" customHeight="1">
      <c r="B11" s="201"/>
      <c r="C11" s="203"/>
      <c r="D11" s="164">
        <v>161550</v>
      </c>
      <c r="E11" s="2" t="s">
        <v>0</v>
      </c>
      <c r="F11" s="11">
        <f t="shared" si="0"/>
        <v>161578</v>
      </c>
      <c r="G11" s="79" t="s">
        <v>6</v>
      </c>
      <c r="H11" s="53"/>
      <c r="J11" s="158">
        <v>161550</v>
      </c>
      <c r="K11" s="1">
        <v>29</v>
      </c>
      <c r="L11" s="92">
        <f t="shared" si="1"/>
        <v>161578</v>
      </c>
    </row>
    <row r="12" spans="2:12" ht="19.5" customHeight="1" thickBot="1">
      <c r="B12" s="4"/>
      <c r="C12" s="12"/>
      <c r="D12" s="166">
        <v>162550</v>
      </c>
      <c r="E12" s="14" t="s">
        <v>0</v>
      </c>
      <c r="F12" s="15">
        <f t="shared" si="0"/>
        <v>162949</v>
      </c>
      <c r="G12" s="82" t="s">
        <v>7</v>
      </c>
      <c r="H12" s="53"/>
      <c r="J12" s="159">
        <v>162550</v>
      </c>
      <c r="K12" s="13">
        <v>400</v>
      </c>
      <c r="L12" s="95">
        <f t="shared" si="1"/>
        <v>162949</v>
      </c>
    </row>
    <row r="13" spans="2:12" ht="19.5" customHeight="1">
      <c r="B13" s="4"/>
      <c r="C13" s="6"/>
      <c r="D13" s="167">
        <v>164000</v>
      </c>
      <c r="E13" s="155" t="s">
        <v>0</v>
      </c>
      <c r="F13" s="156">
        <f t="shared" si="0"/>
        <v>164020</v>
      </c>
      <c r="G13" s="83" t="s">
        <v>8</v>
      </c>
      <c r="H13" s="49"/>
      <c r="J13" s="160">
        <v>164000</v>
      </c>
      <c r="K13" s="76">
        <v>21</v>
      </c>
      <c r="L13" s="96">
        <f t="shared" si="1"/>
        <v>164020</v>
      </c>
    </row>
    <row r="14" spans="2:12" ht="19.5" customHeight="1" thickBot="1">
      <c r="B14" s="4"/>
      <c r="C14" s="12"/>
      <c r="D14" s="165">
        <v>164500</v>
      </c>
      <c r="E14" s="153" t="s">
        <v>0</v>
      </c>
      <c r="F14" s="154">
        <f t="shared" si="0"/>
        <v>164528</v>
      </c>
      <c r="G14" s="84" t="s">
        <v>9</v>
      </c>
      <c r="H14" s="49"/>
      <c r="J14" s="161">
        <v>164500</v>
      </c>
      <c r="K14" s="77">
        <v>29</v>
      </c>
      <c r="L14" s="97">
        <f t="shared" si="1"/>
        <v>164528</v>
      </c>
    </row>
    <row r="15" spans="2:12" ht="19.5" customHeight="1">
      <c r="B15" s="4"/>
      <c r="C15" s="199" t="s">
        <v>1</v>
      </c>
      <c r="D15" s="163">
        <v>163050</v>
      </c>
      <c r="E15" s="8" t="s">
        <v>0</v>
      </c>
      <c r="F15" s="9">
        <f t="shared" si="0"/>
        <v>163070</v>
      </c>
      <c r="G15" s="93" t="s">
        <v>8</v>
      </c>
      <c r="H15" s="49"/>
      <c r="J15" s="157">
        <v>163050</v>
      </c>
      <c r="K15" s="7">
        <v>21</v>
      </c>
      <c r="L15" s="91">
        <f t="shared" si="1"/>
        <v>163070</v>
      </c>
    </row>
    <row r="16" spans="2:12" ht="19.5" customHeight="1" thickBot="1">
      <c r="B16" s="5"/>
      <c r="C16" s="200"/>
      <c r="D16" s="166">
        <v>163550</v>
      </c>
      <c r="E16" s="14" t="s">
        <v>0</v>
      </c>
      <c r="F16" s="15">
        <f t="shared" si="0"/>
        <v>163578</v>
      </c>
      <c r="G16" s="94" t="s">
        <v>9</v>
      </c>
      <c r="H16" s="49"/>
      <c r="J16" s="159">
        <v>163550</v>
      </c>
      <c r="K16" s="13">
        <v>29</v>
      </c>
      <c r="L16" s="95">
        <f t="shared" si="1"/>
        <v>163578</v>
      </c>
    </row>
    <row r="17" spans="2:12" ht="19.5" customHeight="1">
      <c r="B17" s="3"/>
      <c r="C17" s="6"/>
      <c r="D17" s="167">
        <v>165050</v>
      </c>
      <c r="E17" s="155" t="s">
        <v>0</v>
      </c>
      <c r="F17" s="156">
        <f t="shared" si="0"/>
        <v>165070</v>
      </c>
      <c r="G17" s="85" t="s">
        <v>4</v>
      </c>
      <c r="H17" s="53"/>
      <c r="J17" s="160">
        <v>165050</v>
      </c>
      <c r="K17" s="76">
        <v>21</v>
      </c>
      <c r="L17" s="96">
        <f t="shared" si="1"/>
        <v>165070</v>
      </c>
    </row>
    <row r="18" spans="2:12" ht="19.5" customHeight="1">
      <c r="B18" s="4"/>
      <c r="C18" s="10"/>
      <c r="D18" s="164">
        <v>169050</v>
      </c>
      <c r="E18" s="2" t="s">
        <v>0</v>
      </c>
      <c r="F18" s="11">
        <f t="shared" si="0"/>
        <v>169449</v>
      </c>
      <c r="G18" s="79" t="s">
        <v>5</v>
      </c>
      <c r="H18" s="53"/>
      <c r="J18" s="158">
        <v>169050</v>
      </c>
      <c r="K18" s="1">
        <v>400</v>
      </c>
      <c r="L18" s="92">
        <f t="shared" si="1"/>
        <v>169449</v>
      </c>
    </row>
    <row r="19" spans="2:12" ht="19.5" customHeight="1">
      <c r="B19" s="4"/>
      <c r="C19" s="10"/>
      <c r="D19" s="164">
        <v>165550</v>
      </c>
      <c r="E19" s="2" t="s">
        <v>0</v>
      </c>
      <c r="F19" s="11">
        <f t="shared" si="0"/>
        <v>165578</v>
      </c>
      <c r="G19" s="79" t="s">
        <v>6</v>
      </c>
      <c r="H19" s="53"/>
      <c r="J19" s="158">
        <v>165550</v>
      </c>
      <c r="K19" s="1">
        <v>29</v>
      </c>
      <c r="L19" s="92">
        <f t="shared" si="1"/>
        <v>165578</v>
      </c>
    </row>
    <row r="20" spans="2:12" ht="19.5" customHeight="1" thickBot="1">
      <c r="B20" s="4"/>
      <c r="C20" s="12"/>
      <c r="D20" s="165">
        <v>169550</v>
      </c>
      <c r="E20" s="153" t="s">
        <v>0</v>
      </c>
      <c r="F20" s="154">
        <f t="shared" si="0"/>
        <v>169949</v>
      </c>
      <c r="G20" s="80" t="s">
        <v>7</v>
      </c>
      <c r="H20" s="53"/>
      <c r="J20" s="161">
        <v>169550</v>
      </c>
      <c r="K20" s="77">
        <v>400</v>
      </c>
      <c r="L20" s="97">
        <f t="shared" si="1"/>
        <v>169949</v>
      </c>
    </row>
    <row r="21" spans="2:12" ht="19.5" customHeight="1">
      <c r="B21" s="4"/>
      <c r="C21" s="6"/>
      <c r="D21" s="163">
        <v>166050</v>
      </c>
      <c r="E21" s="8" t="s">
        <v>0</v>
      </c>
      <c r="F21" s="9">
        <f t="shared" si="0"/>
        <v>166070</v>
      </c>
      <c r="G21" s="85" t="s">
        <v>4</v>
      </c>
      <c r="H21" s="53"/>
      <c r="J21" s="157">
        <v>166050</v>
      </c>
      <c r="K21" s="7">
        <v>21</v>
      </c>
      <c r="L21" s="91">
        <f t="shared" si="1"/>
        <v>166070</v>
      </c>
    </row>
    <row r="22" spans="2:12" ht="19.5" customHeight="1">
      <c r="B22" s="201" t="s">
        <v>3</v>
      </c>
      <c r="C22" s="203" t="s">
        <v>1</v>
      </c>
      <c r="D22" s="164">
        <v>167050</v>
      </c>
      <c r="E22" s="2" t="s">
        <v>0</v>
      </c>
      <c r="F22" s="11">
        <f t="shared" si="0"/>
        <v>167449</v>
      </c>
      <c r="G22" s="79" t="s">
        <v>5</v>
      </c>
      <c r="H22" s="53"/>
      <c r="J22" s="158">
        <v>167050</v>
      </c>
      <c r="K22" s="1">
        <v>400</v>
      </c>
      <c r="L22" s="92">
        <f t="shared" si="1"/>
        <v>167449</v>
      </c>
    </row>
    <row r="23" spans="2:12" ht="19.5" customHeight="1">
      <c r="B23" s="201"/>
      <c r="C23" s="203"/>
      <c r="D23" s="164">
        <v>166550</v>
      </c>
      <c r="E23" s="2" t="s">
        <v>0</v>
      </c>
      <c r="F23" s="11">
        <f t="shared" si="0"/>
        <v>166578</v>
      </c>
      <c r="G23" s="79" t="s">
        <v>6</v>
      </c>
      <c r="H23" s="53"/>
      <c r="J23" s="158">
        <v>166550</v>
      </c>
      <c r="K23" s="1">
        <v>29</v>
      </c>
      <c r="L23" s="92">
        <f t="shared" si="1"/>
        <v>166578</v>
      </c>
    </row>
    <row r="24" spans="2:12" ht="19.5" customHeight="1" thickBot="1">
      <c r="B24" s="4"/>
      <c r="C24" s="12"/>
      <c r="D24" s="166">
        <v>167550</v>
      </c>
      <c r="E24" s="14" t="s">
        <v>0</v>
      </c>
      <c r="F24" s="15">
        <f t="shared" si="0"/>
        <v>167949</v>
      </c>
      <c r="G24" s="82" t="s">
        <v>7</v>
      </c>
      <c r="H24" s="53"/>
      <c r="J24" s="159">
        <v>167550</v>
      </c>
      <c r="K24" s="13">
        <v>400</v>
      </c>
      <c r="L24" s="95">
        <f t="shared" si="1"/>
        <v>167949</v>
      </c>
    </row>
    <row r="25" spans="2:12" ht="19.5" customHeight="1">
      <c r="B25" s="4"/>
      <c r="C25" s="6"/>
      <c r="D25" s="167">
        <v>169000</v>
      </c>
      <c r="E25" s="155" t="s">
        <v>0</v>
      </c>
      <c r="F25" s="156">
        <f t="shared" si="0"/>
        <v>169020</v>
      </c>
      <c r="G25" s="83" t="s">
        <v>8</v>
      </c>
      <c r="H25" s="49"/>
      <c r="J25" s="160">
        <v>169000</v>
      </c>
      <c r="K25" s="76">
        <v>21</v>
      </c>
      <c r="L25" s="96">
        <f t="shared" si="1"/>
        <v>169020</v>
      </c>
    </row>
    <row r="26" spans="2:12" ht="19.5" customHeight="1" thickBot="1">
      <c r="B26" s="4"/>
      <c r="C26" s="12"/>
      <c r="D26" s="165">
        <v>169500</v>
      </c>
      <c r="E26" s="153" t="s">
        <v>0</v>
      </c>
      <c r="F26" s="154">
        <f t="shared" si="0"/>
        <v>169528</v>
      </c>
      <c r="G26" s="84" t="s">
        <v>9</v>
      </c>
      <c r="H26" s="49"/>
      <c r="J26" s="161">
        <v>169500</v>
      </c>
      <c r="K26" s="77">
        <v>29</v>
      </c>
      <c r="L26" s="97">
        <f t="shared" si="1"/>
        <v>169528</v>
      </c>
    </row>
    <row r="27" spans="2:12" ht="19.5" customHeight="1">
      <c r="B27" s="4"/>
      <c r="C27" s="199" t="s">
        <v>1</v>
      </c>
      <c r="D27" s="163">
        <v>168050</v>
      </c>
      <c r="E27" s="8" t="s">
        <v>0</v>
      </c>
      <c r="F27" s="9">
        <f t="shared" si="0"/>
        <v>168070</v>
      </c>
      <c r="G27" s="83" t="s">
        <v>8</v>
      </c>
      <c r="H27" s="49"/>
      <c r="J27" s="151">
        <v>168050</v>
      </c>
      <c r="K27" s="7">
        <v>21</v>
      </c>
      <c r="L27" s="91">
        <f t="shared" si="1"/>
        <v>168070</v>
      </c>
    </row>
    <row r="28" spans="2:12" ht="19.5" customHeight="1" thickBot="1">
      <c r="B28" s="5"/>
      <c r="C28" s="200"/>
      <c r="D28" s="166">
        <v>168550</v>
      </c>
      <c r="E28" s="14" t="s">
        <v>0</v>
      </c>
      <c r="F28" s="87">
        <f t="shared" si="0"/>
        <v>168578</v>
      </c>
      <c r="G28" s="84" t="s">
        <v>9</v>
      </c>
      <c r="H28" s="49"/>
      <c r="J28" s="152">
        <v>168550</v>
      </c>
      <c r="K28" s="13">
        <v>29</v>
      </c>
      <c r="L28" s="95">
        <f t="shared" si="1"/>
        <v>168578</v>
      </c>
    </row>
  </sheetData>
  <sheetProtection/>
  <mergeCells count="7">
    <mergeCell ref="C27:C28"/>
    <mergeCell ref="B10:B11"/>
    <mergeCell ref="B22:B23"/>
    <mergeCell ref="C2:F2"/>
    <mergeCell ref="C10:C11"/>
    <mergeCell ref="C15:C16"/>
    <mergeCell ref="C22:C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3.00390625" style="0" customWidth="1"/>
  </cols>
  <sheetData>
    <row r="1" ht="27" customHeight="1" thickBot="1">
      <c r="A1" s="54"/>
    </row>
    <row r="2" spans="2:5" ht="27" customHeight="1" thickBot="1">
      <c r="B2" s="206" t="s">
        <v>167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'ｺｰﾄﾞ一覧'!D21</f>
        <v>166050</v>
      </c>
      <c r="C4" s="20" t="s">
        <v>20</v>
      </c>
      <c r="D4" s="20" t="s">
        <v>22</v>
      </c>
      <c r="E4" s="121">
        <f>'基本'!D4*2</f>
        <v>2340</v>
      </c>
    </row>
    <row r="5" spans="2:5" ht="18.75" customHeight="1">
      <c r="B5" s="43">
        <f>B4+1</f>
        <v>166051</v>
      </c>
      <c r="C5" s="21" t="s">
        <v>21</v>
      </c>
      <c r="D5" s="21" t="s">
        <v>23</v>
      </c>
      <c r="E5" s="122">
        <f>'基本'!D5*2</f>
        <v>4380</v>
      </c>
    </row>
    <row r="6" spans="2:5" ht="18.75" customHeight="1">
      <c r="B6" s="43">
        <f aca="true" t="shared" si="0" ref="B6:B22">B5+1</f>
        <v>166052</v>
      </c>
      <c r="C6" s="21" t="s">
        <v>24</v>
      </c>
      <c r="D6" s="21" t="s">
        <v>36</v>
      </c>
      <c r="E6" s="122">
        <f>'基本'!D7*2</f>
        <v>6120</v>
      </c>
    </row>
    <row r="7" spans="2:5" ht="18.75" customHeight="1">
      <c r="B7" s="43">
        <f t="shared" si="0"/>
        <v>166053</v>
      </c>
      <c r="C7" s="21" t="s">
        <v>25</v>
      </c>
      <c r="D7" s="21" t="s">
        <v>37</v>
      </c>
      <c r="E7" s="122">
        <f>E6+E26</f>
        <v>7660</v>
      </c>
    </row>
    <row r="8" spans="2:5" ht="18.75" customHeight="1">
      <c r="B8" s="43">
        <f t="shared" si="0"/>
        <v>166054</v>
      </c>
      <c r="C8" s="21" t="s">
        <v>26</v>
      </c>
      <c r="D8" s="21" t="s">
        <v>38</v>
      </c>
      <c r="E8" s="122">
        <f>E7+E26</f>
        <v>9200</v>
      </c>
    </row>
    <row r="9" spans="2:5" ht="18.75" customHeight="1">
      <c r="B9" s="43">
        <f t="shared" si="0"/>
        <v>166055</v>
      </c>
      <c r="C9" s="21" t="s">
        <v>27</v>
      </c>
      <c r="D9" s="21" t="s">
        <v>39</v>
      </c>
      <c r="E9" s="122">
        <f>E8+E26</f>
        <v>10740</v>
      </c>
    </row>
    <row r="10" spans="2:5" ht="18.75" customHeight="1">
      <c r="B10" s="43">
        <f t="shared" si="0"/>
        <v>166056</v>
      </c>
      <c r="C10" s="21" t="s">
        <v>110</v>
      </c>
      <c r="D10" s="21" t="s">
        <v>40</v>
      </c>
      <c r="E10" s="122">
        <f>E9+E26</f>
        <v>12280</v>
      </c>
    </row>
    <row r="11" spans="2:5" ht="18.75" customHeight="1">
      <c r="B11" s="43">
        <f t="shared" si="0"/>
        <v>166057</v>
      </c>
      <c r="C11" s="21" t="s">
        <v>28</v>
      </c>
      <c r="D11" s="21" t="s">
        <v>41</v>
      </c>
      <c r="E11" s="122">
        <f>E10+E26</f>
        <v>13820</v>
      </c>
    </row>
    <row r="12" spans="2:5" ht="18.75" customHeight="1">
      <c r="B12" s="43">
        <f t="shared" si="0"/>
        <v>166058</v>
      </c>
      <c r="C12" s="21" t="s">
        <v>111</v>
      </c>
      <c r="D12" s="21" t="s">
        <v>42</v>
      </c>
      <c r="E12" s="122">
        <f>E11+E26</f>
        <v>15360</v>
      </c>
    </row>
    <row r="13" spans="2:5" ht="18.75" customHeight="1">
      <c r="B13" s="43">
        <f t="shared" si="0"/>
        <v>166059</v>
      </c>
      <c r="C13" s="21" t="s">
        <v>29</v>
      </c>
      <c r="D13" s="21" t="s">
        <v>43</v>
      </c>
      <c r="E13" s="122">
        <f>E12+E26</f>
        <v>16900</v>
      </c>
    </row>
    <row r="14" spans="2:5" ht="18.75" customHeight="1">
      <c r="B14" s="43">
        <f t="shared" si="0"/>
        <v>166060</v>
      </c>
      <c r="C14" s="21" t="s">
        <v>109</v>
      </c>
      <c r="D14" s="21" t="s">
        <v>154</v>
      </c>
      <c r="E14" s="122">
        <f>E13+E26</f>
        <v>18440</v>
      </c>
    </row>
    <row r="15" spans="2:5" ht="18.75" customHeight="1">
      <c r="B15" s="43">
        <f t="shared" si="0"/>
        <v>166061</v>
      </c>
      <c r="C15" s="21" t="s">
        <v>30</v>
      </c>
      <c r="D15" s="21" t="s">
        <v>45</v>
      </c>
      <c r="E15" s="122">
        <f>E14+E26</f>
        <v>19980</v>
      </c>
    </row>
    <row r="16" spans="2:5" ht="18.75" customHeight="1">
      <c r="B16" s="43">
        <f t="shared" si="0"/>
        <v>166062</v>
      </c>
      <c r="C16" s="21" t="s">
        <v>112</v>
      </c>
      <c r="D16" s="21" t="s">
        <v>46</v>
      </c>
      <c r="E16" s="122">
        <f>E15+E26</f>
        <v>21520</v>
      </c>
    </row>
    <row r="17" spans="2:5" ht="18.75" customHeight="1">
      <c r="B17" s="43">
        <f t="shared" si="0"/>
        <v>166063</v>
      </c>
      <c r="C17" s="21" t="s">
        <v>31</v>
      </c>
      <c r="D17" s="21" t="s">
        <v>47</v>
      </c>
      <c r="E17" s="122">
        <f>E16+E26</f>
        <v>23060</v>
      </c>
    </row>
    <row r="18" spans="2:5" ht="18.75" customHeight="1">
      <c r="B18" s="43">
        <f t="shared" si="0"/>
        <v>166064</v>
      </c>
      <c r="C18" s="21" t="s">
        <v>113</v>
      </c>
      <c r="D18" s="21" t="s">
        <v>48</v>
      </c>
      <c r="E18" s="122">
        <f>E17+E26</f>
        <v>24600</v>
      </c>
    </row>
    <row r="19" spans="2:5" ht="18.75" customHeight="1">
      <c r="B19" s="43">
        <f t="shared" si="0"/>
        <v>166065</v>
      </c>
      <c r="C19" s="21" t="s">
        <v>32</v>
      </c>
      <c r="D19" s="21" t="s">
        <v>49</v>
      </c>
      <c r="E19" s="122">
        <f>E18+E26</f>
        <v>26140</v>
      </c>
    </row>
    <row r="20" spans="2:5" ht="18.75" customHeight="1">
      <c r="B20" s="43">
        <f t="shared" si="0"/>
        <v>166066</v>
      </c>
      <c r="C20" s="21" t="s">
        <v>114</v>
      </c>
      <c r="D20" s="21" t="s">
        <v>50</v>
      </c>
      <c r="E20" s="122">
        <f>E19+E26</f>
        <v>27680</v>
      </c>
    </row>
    <row r="21" spans="2:5" ht="18.75" customHeight="1">
      <c r="B21" s="43">
        <f t="shared" si="0"/>
        <v>166067</v>
      </c>
      <c r="C21" s="21" t="s">
        <v>95</v>
      </c>
      <c r="D21" s="21" t="s">
        <v>51</v>
      </c>
      <c r="E21" s="122">
        <f>E20+E26</f>
        <v>29220</v>
      </c>
    </row>
    <row r="22" spans="2:5" ht="18.75" customHeight="1">
      <c r="B22" s="43">
        <f t="shared" si="0"/>
        <v>166068</v>
      </c>
      <c r="C22" s="21" t="s">
        <v>96</v>
      </c>
      <c r="D22" s="21" t="s">
        <v>52</v>
      </c>
      <c r="E22" s="122">
        <f>E21+E26</f>
        <v>30760</v>
      </c>
    </row>
    <row r="23" spans="2:5" ht="18.75" customHeight="1">
      <c r="B23" s="43">
        <f>B22+1</f>
        <v>166069</v>
      </c>
      <c r="C23" s="21" t="s">
        <v>33</v>
      </c>
      <c r="D23" s="21" t="s">
        <v>53</v>
      </c>
      <c r="E23" s="122">
        <f>E22+E26</f>
        <v>32300</v>
      </c>
    </row>
    <row r="24" spans="2:5" ht="18.75" customHeight="1" thickBot="1">
      <c r="B24" s="51">
        <f>B23+1</f>
        <v>166070</v>
      </c>
      <c r="C24" s="30" t="s">
        <v>34</v>
      </c>
      <c r="D24" s="30" t="s">
        <v>128</v>
      </c>
      <c r="E24" s="123">
        <f>E23+E26</f>
        <v>33840</v>
      </c>
    </row>
    <row r="25" ht="18.75" customHeight="1" thickBot="1"/>
    <row r="26" spans="3:5" ht="18.75" customHeight="1" thickBot="1">
      <c r="C26" s="209" t="s">
        <v>168</v>
      </c>
      <c r="D26" s="210"/>
      <c r="E26" s="124">
        <f>'基本'!D9*2</f>
        <v>1540</v>
      </c>
    </row>
  </sheetData>
  <sheetProtection/>
  <mergeCells count="3">
    <mergeCell ref="B2:E2"/>
    <mergeCell ref="C3:D3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0.6171875" style="0" customWidth="1"/>
    <col min="2" max="23" width="8.625" style="0" customWidth="1"/>
  </cols>
  <sheetData>
    <row r="1" spans="1:12" ht="30" customHeight="1" thickBot="1">
      <c r="A1" s="54"/>
      <c r="B1" t="s">
        <v>183</v>
      </c>
      <c r="H1" s="172"/>
      <c r="I1" s="172"/>
      <c r="J1">
        <f>'基本'!D18*2</f>
        <v>1920</v>
      </c>
      <c r="K1" s="173" t="s">
        <v>159</v>
      </c>
      <c r="L1" s="172"/>
    </row>
    <row r="2" spans="2:23" ht="15" customHeight="1">
      <c r="B2" s="6"/>
      <c r="C2" s="26" t="s">
        <v>55</v>
      </c>
      <c r="D2" s="39" t="s">
        <v>54</v>
      </c>
      <c r="E2" s="47" t="s">
        <v>54</v>
      </c>
      <c r="F2" s="52" t="s">
        <v>54</v>
      </c>
      <c r="G2" s="47" t="s">
        <v>54</v>
      </c>
      <c r="H2" s="52" t="s">
        <v>54</v>
      </c>
      <c r="I2" s="47" t="s">
        <v>54</v>
      </c>
      <c r="J2" s="52" t="s">
        <v>54</v>
      </c>
      <c r="K2" s="47" t="s">
        <v>54</v>
      </c>
      <c r="L2" s="52" t="s">
        <v>54</v>
      </c>
      <c r="M2" s="47" t="s">
        <v>54</v>
      </c>
      <c r="N2" s="52" t="s">
        <v>54</v>
      </c>
      <c r="O2" s="47" t="s">
        <v>54</v>
      </c>
      <c r="P2" s="52" t="s">
        <v>54</v>
      </c>
      <c r="Q2" s="47" t="s">
        <v>54</v>
      </c>
      <c r="R2" s="52" t="s">
        <v>54</v>
      </c>
      <c r="S2" s="47" t="s">
        <v>54</v>
      </c>
      <c r="T2" s="52" t="s">
        <v>54</v>
      </c>
      <c r="U2" s="47" t="s">
        <v>54</v>
      </c>
      <c r="V2" s="52" t="s">
        <v>54</v>
      </c>
      <c r="W2" s="47" t="s">
        <v>54</v>
      </c>
    </row>
    <row r="3" spans="2:23" ht="15" customHeight="1" thickBot="1">
      <c r="B3" s="38" t="s">
        <v>56</v>
      </c>
      <c r="C3" s="23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13" t="s">
        <v>98</v>
      </c>
      <c r="C4" s="214"/>
      <c r="D4" s="98">
        <f>'ｺｰﾄﾞ一覧'!D22</f>
        <v>167050</v>
      </c>
      <c r="E4" s="41">
        <f aca="true" t="shared" si="0" ref="E4:W4">D4+20</f>
        <v>167070</v>
      </c>
      <c r="F4" s="99">
        <f t="shared" si="0"/>
        <v>167090</v>
      </c>
      <c r="G4" s="41">
        <f t="shared" si="0"/>
        <v>167110</v>
      </c>
      <c r="H4" s="99">
        <f t="shared" si="0"/>
        <v>167130</v>
      </c>
      <c r="I4" s="41">
        <f t="shared" si="0"/>
        <v>167150</v>
      </c>
      <c r="J4" s="99">
        <f t="shared" si="0"/>
        <v>167170</v>
      </c>
      <c r="K4" s="41">
        <f t="shared" si="0"/>
        <v>167190</v>
      </c>
      <c r="L4" s="99">
        <f t="shared" si="0"/>
        <v>167210</v>
      </c>
      <c r="M4" s="41">
        <f t="shared" si="0"/>
        <v>167230</v>
      </c>
      <c r="N4" s="99">
        <f t="shared" si="0"/>
        <v>167250</v>
      </c>
      <c r="O4" s="41">
        <f t="shared" si="0"/>
        <v>167270</v>
      </c>
      <c r="P4" s="29">
        <f t="shared" si="0"/>
        <v>167290</v>
      </c>
      <c r="Q4" s="27">
        <f t="shared" si="0"/>
        <v>167310</v>
      </c>
      <c r="R4" s="29">
        <f t="shared" si="0"/>
        <v>167330</v>
      </c>
      <c r="S4" s="27">
        <f t="shared" si="0"/>
        <v>167350</v>
      </c>
      <c r="T4" s="29">
        <f t="shared" si="0"/>
        <v>167370</v>
      </c>
      <c r="U4" s="27">
        <f t="shared" si="0"/>
        <v>167390</v>
      </c>
      <c r="V4" s="29">
        <f t="shared" si="0"/>
        <v>167410</v>
      </c>
      <c r="W4" s="27">
        <f t="shared" si="0"/>
        <v>167430</v>
      </c>
    </row>
    <row r="5" spans="2:23" ht="15" customHeight="1" thickBot="1">
      <c r="B5" s="211" t="s">
        <v>97</v>
      </c>
      <c r="C5" s="212"/>
      <c r="D5" s="113">
        <f>('基本'!D4+'基本'!D15)*2</f>
        <v>4890</v>
      </c>
      <c r="E5" s="111">
        <f>('基本'!D5+'基本'!D17)*2</f>
        <v>6560</v>
      </c>
      <c r="F5" s="117">
        <f>'基本'!D7*2+J1</f>
        <v>8040</v>
      </c>
      <c r="G5" s="111">
        <f>'基本'!D7*2+'基本'!D9*2+J1</f>
        <v>9580</v>
      </c>
      <c r="H5" s="113">
        <f>'基本'!D7*2+'基本'!D9*2*2+J1</f>
        <v>11120</v>
      </c>
      <c r="I5" s="113">
        <f>'基本'!D7*2+'基本'!D9*3*2+J1</f>
        <v>12660</v>
      </c>
      <c r="J5" s="113">
        <f>'基本'!D7*2+'基本'!D9*4*2+J1</f>
        <v>14200</v>
      </c>
      <c r="K5" s="113">
        <f>'基本'!D7*2+'基本'!D9*5*2+J1</f>
        <v>15740</v>
      </c>
      <c r="L5" s="113">
        <f>'基本'!D7*2+'基本'!D9*6*2+J1</f>
        <v>17280</v>
      </c>
      <c r="M5" s="113">
        <f>'基本'!D7*2+'基本'!D9*7*2+J1</f>
        <v>18820</v>
      </c>
      <c r="N5" s="113">
        <f>'基本'!D7*2+'基本'!D9*8*2+J1</f>
        <v>20360</v>
      </c>
      <c r="O5" s="113">
        <f>'基本'!D7*2+'基本'!D9*9*2+J1</f>
        <v>21900</v>
      </c>
      <c r="P5" s="113">
        <f>'基本'!D7*2+'基本'!D9*10*2+J1</f>
        <v>23440</v>
      </c>
      <c r="Q5" s="113">
        <f>'基本'!D7*2+'基本'!D9*11*2+J1</f>
        <v>24980</v>
      </c>
      <c r="R5" s="113">
        <f>'基本'!D7*2+'基本'!D9*12*2+J1</f>
        <v>26520</v>
      </c>
      <c r="S5" s="113">
        <f>'基本'!D7*2+'基本'!D9*13*2+J1</f>
        <v>28060</v>
      </c>
      <c r="T5" s="113">
        <f>'基本'!D7*2+'基本'!D9*14*2+J1</f>
        <v>29600</v>
      </c>
      <c r="U5" s="113">
        <f>'基本'!D7*2+'基本'!D9*15*2+J1</f>
        <v>31140</v>
      </c>
      <c r="V5" s="113">
        <f>'基本'!D7*2+'基本'!D9*16*2+J1</f>
        <v>32680</v>
      </c>
      <c r="W5" s="111">
        <f>'基本'!D7*2+'基本'!D9*17*2+J1</f>
        <v>34220</v>
      </c>
    </row>
    <row r="6" spans="2:23" ht="15" customHeight="1">
      <c r="B6" s="215" t="s">
        <v>77</v>
      </c>
      <c r="C6" s="216"/>
      <c r="D6" s="101">
        <f>D4+1</f>
        <v>167051</v>
      </c>
      <c r="E6" s="101">
        <f aca="true" t="shared" si="1" ref="E6:W6">D6+20</f>
        <v>167071</v>
      </c>
      <c r="F6" s="101">
        <f t="shared" si="1"/>
        <v>167091</v>
      </c>
      <c r="G6" s="101">
        <f t="shared" si="1"/>
        <v>167111</v>
      </c>
      <c r="H6" s="104">
        <f t="shared" si="1"/>
        <v>167131</v>
      </c>
      <c r="I6" s="101">
        <f t="shared" si="1"/>
        <v>167151</v>
      </c>
      <c r="J6" s="102">
        <f t="shared" si="1"/>
        <v>167171</v>
      </c>
      <c r="K6" s="101">
        <f t="shared" si="1"/>
        <v>167191</v>
      </c>
      <c r="L6" s="102">
        <f t="shared" si="1"/>
        <v>167211</v>
      </c>
      <c r="M6" s="101">
        <f t="shared" si="1"/>
        <v>167231</v>
      </c>
      <c r="N6" s="102">
        <f t="shared" si="1"/>
        <v>167251</v>
      </c>
      <c r="O6" s="101">
        <f t="shared" si="1"/>
        <v>167271</v>
      </c>
      <c r="P6" s="102">
        <f t="shared" si="1"/>
        <v>167291</v>
      </c>
      <c r="Q6" s="101">
        <f t="shared" si="1"/>
        <v>167311</v>
      </c>
      <c r="R6" s="102">
        <f t="shared" si="1"/>
        <v>167331</v>
      </c>
      <c r="S6" s="101">
        <f t="shared" si="1"/>
        <v>167351</v>
      </c>
      <c r="T6" s="102">
        <f t="shared" si="1"/>
        <v>167371</v>
      </c>
      <c r="U6" s="101">
        <f t="shared" si="1"/>
        <v>167391</v>
      </c>
      <c r="V6" s="102">
        <f t="shared" si="1"/>
        <v>167411</v>
      </c>
      <c r="W6" s="106">
        <f t="shared" si="1"/>
        <v>167431</v>
      </c>
    </row>
    <row r="7" spans="2:23" ht="15" customHeight="1" thickBot="1">
      <c r="B7" s="217" t="s">
        <v>78</v>
      </c>
      <c r="C7" s="212"/>
      <c r="D7" s="111">
        <f>('基本'!D4+'基本'!D15+'基本'!D17)*2</f>
        <v>7070</v>
      </c>
      <c r="E7" s="111">
        <f>E5+J1</f>
        <v>8480</v>
      </c>
      <c r="F7" s="111">
        <f>F5+J1</f>
        <v>9960</v>
      </c>
      <c r="G7" s="111">
        <f>G5+J1</f>
        <v>11500</v>
      </c>
      <c r="H7" s="112">
        <f>H5+J1</f>
        <v>13040</v>
      </c>
      <c r="I7" s="111">
        <f>I5+J1</f>
        <v>14580</v>
      </c>
      <c r="J7" s="111">
        <f>J5+J1</f>
        <v>16120</v>
      </c>
      <c r="K7" s="111">
        <f>K5+J1</f>
        <v>17660</v>
      </c>
      <c r="L7" s="111">
        <f>L5+J1</f>
        <v>19200</v>
      </c>
      <c r="M7" s="111">
        <f>M5+J1</f>
        <v>20740</v>
      </c>
      <c r="N7" s="111">
        <f>N5+J1</f>
        <v>22280</v>
      </c>
      <c r="O7" s="111">
        <f>O5+J1</f>
        <v>23820</v>
      </c>
      <c r="P7" s="111">
        <f>P5+J1</f>
        <v>25360</v>
      </c>
      <c r="Q7" s="111">
        <f>Q5+J1</f>
        <v>26900</v>
      </c>
      <c r="R7" s="111">
        <f>R5+J1</f>
        <v>28440</v>
      </c>
      <c r="S7" s="111">
        <f>S5+J1</f>
        <v>29980</v>
      </c>
      <c r="T7" s="111">
        <f>T5+J1</f>
        <v>31520</v>
      </c>
      <c r="U7" s="111">
        <f>U5+J1</f>
        <v>33060</v>
      </c>
      <c r="V7" s="113">
        <f>V5+J1</f>
        <v>34600</v>
      </c>
      <c r="W7" s="111">
        <f>W5+J1</f>
        <v>36140</v>
      </c>
    </row>
    <row r="8" spans="2:23" ht="15" customHeight="1">
      <c r="B8" s="215" t="s">
        <v>77</v>
      </c>
      <c r="C8" s="216"/>
      <c r="D8" s="103">
        <f>D6+1</f>
        <v>167052</v>
      </c>
      <c r="E8" s="101">
        <f aca="true" t="shared" si="2" ref="E8:L8">D8+20</f>
        <v>167072</v>
      </c>
      <c r="F8" s="102">
        <f t="shared" si="2"/>
        <v>167092</v>
      </c>
      <c r="G8" s="101">
        <f t="shared" si="2"/>
        <v>167112</v>
      </c>
      <c r="H8" s="102">
        <f t="shared" si="2"/>
        <v>167132</v>
      </c>
      <c r="I8" s="101">
        <f t="shared" si="2"/>
        <v>167152</v>
      </c>
      <c r="J8" s="102">
        <f t="shared" si="2"/>
        <v>167172</v>
      </c>
      <c r="K8" s="101">
        <f t="shared" si="2"/>
        <v>167192</v>
      </c>
      <c r="L8" s="102">
        <f t="shared" si="2"/>
        <v>167212</v>
      </c>
      <c r="M8" s="41">
        <f aca="true" t="shared" si="3" ref="M8:W8">L8+20</f>
        <v>167232</v>
      </c>
      <c r="N8" s="102">
        <f t="shared" si="3"/>
        <v>167252</v>
      </c>
      <c r="O8" s="41">
        <f t="shared" si="3"/>
        <v>167272</v>
      </c>
      <c r="P8" s="102">
        <f t="shared" si="3"/>
        <v>167292</v>
      </c>
      <c r="Q8" s="41">
        <f t="shared" si="3"/>
        <v>167312</v>
      </c>
      <c r="R8" s="102">
        <f t="shared" si="3"/>
        <v>167332</v>
      </c>
      <c r="S8" s="41">
        <f t="shared" si="3"/>
        <v>167352</v>
      </c>
      <c r="T8" s="102">
        <f t="shared" si="3"/>
        <v>167372</v>
      </c>
      <c r="U8" s="41">
        <f t="shared" si="3"/>
        <v>167392</v>
      </c>
      <c r="V8" s="98">
        <f t="shared" si="3"/>
        <v>167412</v>
      </c>
      <c r="W8" s="41">
        <f t="shared" si="3"/>
        <v>167432</v>
      </c>
    </row>
    <row r="9" spans="2:23" ht="15" customHeight="1" thickBot="1">
      <c r="B9" s="217" t="s">
        <v>79</v>
      </c>
      <c r="C9" s="212"/>
      <c r="D9" s="108">
        <f>D7+J1</f>
        <v>8990</v>
      </c>
      <c r="E9" s="109">
        <f>E7+J1</f>
        <v>10400</v>
      </c>
      <c r="F9" s="110">
        <f>F7+J1</f>
        <v>11880</v>
      </c>
      <c r="G9" s="109">
        <f>G7+J1</f>
        <v>13420</v>
      </c>
      <c r="H9" s="110">
        <f>H7+J1</f>
        <v>14960</v>
      </c>
      <c r="I9" s="109">
        <f>I7+J1</f>
        <v>16500</v>
      </c>
      <c r="J9" s="109">
        <f>J7+J1</f>
        <v>18040</v>
      </c>
      <c r="K9" s="109">
        <f>K7+J1</f>
        <v>19580</v>
      </c>
      <c r="L9" s="108">
        <f>L7+J1</f>
        <v>21120</v>
      </c>
      <c r="M9" s="109">
        <f>M7+J1</f>
        <v>22660</v>
      </c>
      <c r="N9" s="110">
        <f>N7+J1</f>
        <v>24200</v>
      </c>
      <c r="O9" s="109">
        <f>O7+J1</f>
        <v>25740</v>
      </c>
      <c r="P9" s="110">
        <f>P7+J1</f>
        <v>27280</v>
      </c>
      <c r="Q9" s="109">
        <f>Q7+J1</f>
        <v>28820</v>
      </c>
      <c r="R9" s="110">
        <f>R7+J1</f>
        <v>30360</v>
      </c>
      <c r="S9" s="109">
        <f>S7+J1</f>
        <v>31900</v>
      </c>
      <c r="T9" s="110">
        <f>T7+J1</f>
        <v>33440</v>
      </c>
      <c r="U9" s="109">
        <f>U7+J1</f>
        <v>34980</v>
      </c>
      <c r="V9" s="108">
        <f>V7+J1</f>
        <v>36520</v>
      </c>
      <c r="W9" s="109">
        <f>W7+J1</f>
        <v>38060</v>
      </c>
    </row>
    <row r="10" spans="2:23" ht="15" customHeight="1">
      <c r="B10" s="215" t="s">
        <v>77</v>
      </c>
      <c r="C10" s="216"/>
      <c r="D10" s="41">
        <f>D8+1</f>
        <v>167053</v>
      </c>
      <c r="E10" s="41">
        <f aca="true" t="shared" si="4" ref="E10:W10">D10+20</f>
        <v>167073</v>
      </c>
      <c r="F10" s="100">
        <f t="shared" si="4"/>
        <v>167093</v>
      </c>
      <c r="G10" s="41">
        <f t="shared" si="4"/>
        <v>167113</v>
      </c>
      <c r="H10" s="100">
        <f t="shared" si="4"/>
        <v>167133</v>
      </c>
      <c r="I10" s="41">
        <f t="shared" si="4"/>
        <v>167153</v>
      </c>
      <c r="J10" s="98">
        <f t="shared" si="4"/>
        <v>167173</v>
      </c>
      <c r="K10" s="41">
        <f t="shared" si="4"/>
        <v>167193</v>
      </c>
      <c r="L10" s="99">
        <f t="shared" si="4"/>
        <v>167213</v>
      </c>
      <c r="M10" s="41">
        <f t="shared" si="4"/>
        <v>167233</v>
      </c>
      <c r="N10" s="99">
        <f t="shared" si="4"/>
        <v>167253</v>
      </c>
      <c r="O10" s="41">
        <f t="shared" si="4"/>
        <v>167273</v>
      </c>
      <c r="P10" s="99">
        <f t="shared" si="4"/>
        <v>167293</v>
      </c>
      <c r="Q10" s="41">
        <f t="shared" si="4"/>
        <v>167313</v>
      </c>
      <c r="R10" s="99">
        <f t="shared" si="4"/>
        <v>167333</v>
      </c>
      <c r="S10" s="41">
        <f t="shared" si="4"/>
        <v>167353</v>
      </c>
      <c r="T10" s="99">
        <f t="shared" si="4"/>
        <v>167373</v>
      </c>
      <c r="U10" s="41">
        <f t="shared" si="4"/>
        <v>167393</v>
      </c>
      <c r="V10" s="98">
        <f t="shared" si="4"/>
        <v>167413</v>
      </c>
      <c r="W10" s="41">
        <f t="shared" si="4"/>
        <v>167433</v>
      </c>
    </row>
    <row r="11" spans="2:23" ht="15" customHeight="1" thickBot="1">
      <c r="B11" s="217" t="s">
        <v>80</v>
      </c>
      <c r="C11" s="212"/>
      <c r="D11" s="111">
        <f>D9+J1</f>
        <v>10910</v>
      </c>
      <c r="E11" s="111">
        <f>E9+J1</f>
        <v>12320</v>
      </c>
      <c r="F11" s="112">
        <f>F9+J1</f>
        <v>13800</v>
      </c>
      <c r="G11" s="111">
        <f>G9+J1</f>
        <v>15340</v>
      </c>
      <c r="H11" s="112">
        <f>H9+J1</f>
        <v>16880</v>
      </c>
      <c r="I11" s="111">
        <f>I9+J1</f>
        <v>18420</v>
      </c>
      <c r="J11" s="114">
        <f>J9+J1</f>
        <v>19960</v>
      </c>
      <c r="K11" s="114">
        <f>K9+J1</f>
        <v>21500</v>
      </c>
      <c r="L11" s="115">
        <f>L9+J1</f>
        <v>23040</v>
      </c>
      <c r="M11" s="114">
        <f>M9+J1</f>
        <v>24580</v>
      </c>
      <c r="N11" s="114">
        <f>N9+J1</f>
        <v>26120</v>
      </c>
      <c r="O11" s="114">
        <f>O9+J1</f>
        <v>27660</v>
      </c>
      <c r="P11" s="116">
        <f>P9+J1</f>
        <v>29200</v>
      </c>
      <c r="Q11" s="114">
        <f>Q9+J1</f>
        <v>30740</v>
      </c>
      <c r="R11" s="116">
        <f>R9+J1</f>
        <v>32280</v>
      </c>
      <c r="S11" s="114">
        <f>S9+J1</f>
        <v>33820</v>
      </c>
      <c r="T11" s="116">
        <f>T9+J1</f>
        <v>35360</v>
      </c>
      <c r="U11" s="114">
        <f>U9+J1</f>
        <v>36900</v>
      </c>
      <c r="V11" s="115">
        <f>V9+J1</f>
        <v>38440</v>
      </c>
      <c r="W11" s="114">
        <f>W9+J1</f>
        <v>39980</v>
      </c>
    </row>
    <row r="12" spans="2:23" ht="15" customHeight="1">
      <c r="B12" s="215" t="s">
        <v>77</v>
      </c>
      <c r="C12" s="216"/>
      <c r="D12" s="41">
        <f>D10+1</f>
        <v>167054</v>
      </c>
      <c r="E12" s="41">
        <f aca="true" t="shared" si="5" ref="E12:W12">D12+20</f>
        <v>167074</v>
      </c>
      <c r="F12" s="100">
        <f t="shared" si="5"/>
        <v>167094</v>
      </c>
      <c r="G12" s="41">
        <f t="shared" si="5"/>
        <v>167114</v>
      </c>
      <c r="H12" s="100">
        <f t="shared" si="5"/>
        <v>167134</v>
      </c>
      <c r="I12" s="101">
        <f t="shared" si="5"/>
        <v>167154</v>
      </c>
      <c r="J12" s="102">
        <f t="shared" si="5"/>
        <v>167174</v>
      </c>
      <c r="K12" s="101">
        <f t="shared" si="5"/>
        <v>167194</v>
      </c>
      <c r="L12" s="102">
        <f t="shared" si="5"/>
        <v>167214</v>
      </c>
      <c r="M12" s="101">
        <f t="shared" si="5"/>
        <v>167234</v>
      </c>
      <c r="N12" s="102">
        <f t="shared" si="5"/>
        <v>167254</v>
      </c>
      <c r="O12" s="101">
        <f t="shared" si="5"/>
        <v>167274</v>
      </c>
      <c r="P12" s="102">
        <f t="shared" si="5"/>
        <v>167294</v>
      </c>
      <c r="Q12" s="101">
        <f t="shared" si="5"/>
        <v>167314</v>
      </c>
      <c r="R12" s="102">
        <f t="shared" si="5"/>
        <v>167334</v>
      </c>
      <c r="S12" s="101">
        <f t="shared" si="5"/>
        <v>167354</v>
      </c>
      <c r="T12" s="102">
        <f t="shared" si="5"/>
        <v>167374</v>
      </c>
      <c r="U12" s="101">
        <f t="shared" si="5"/>
        <v>167394</v>
      </c>
      <c r="V12" s="103">
        <f t="shared" si="5"/>
        <v>167414</v>
      </c>
      <c r="W12" s="101">
        <f t="shared" si="5"/>
        <v>167434</v>
      </c>
    </row>
    <row r="13" spans="2:23" ht="15" customHeight="1" thickBot="1">
      <c r="B13" s="217" t="s">
        <v>156</v>
      </c>
      <c r="C13" s="212"/>
      <c r="D13" s="111">
        <f>D11+J1</f>
        <v>12830</v>
      </c>
      <c r="E13" s="111">
        <f>E11+J1</f>
        <v>14240</v>
      </c>
      <c r="F13" s="112">
        <f>F11+J1</f>
        <v>15720</v>
      </c>
      <c r="G13" s="111">
        <f>G11+J1</f>
        <v>17260</v>
      </c>
      <c r="H13" s="112">
        <f>H11+J1</f>
        <v>18800</v>
      </c>
      <c r="I13" s="111">
        <f>I11+J1</f>
        <v>20340</v>
      </c>
      <c r="J13" s="114">
        <f>J11+J1</f>
        <v>21880</v>
      </c>
      <c r="K13" s="114">
        <f>K11+J1</f>
        <v>23420</v>
      </c>
      <c r="L13" s="115">
        <f>L11+J1</f>
        <v>24960</v>
      </c>
      <c r="M13" s="114">
        <f>M11+J1</f>
        <v>26500</v>
      </c>
      <c r="N13" s="116">
        <f>N11+J1</f>
        <v>28040</v>
      </c>
      <c r="O13" s="114">
        <f>O11+J1</f>
        <v>29580</v>
      </c>
      <c r="P13" s="116">
        <f>P11+J1</f>
        <v>31120</v>
      </c>
      <c r="Q13" s="114">
        <f>Q11+J1</f>
        <v>32660</v>
      </c>
      <c r="R13" s="116">
        <f>R11+J1</f>
        <v>34200</v>
      </c>
      <c r="S13" s="114">
        <f>S11+J1</f>
        <v>35740</v>
      </c>
      <c r="T13" s="116">
        <f>T11+J1</f>
        <v>37280</v>
      </c>
      <c r="U13" s="114">
        <f>U11+J1</f>
        <v>38820</v>
      </c>
      <c r="V13" s="115">
        <f>V11+J1</f>
        <v>40360</v>
      </c>
      <c r="W13" s="114">
        <f>W11+J1</f>
        <v>41900</v>
      </c>
    </row>
    <row r="14" spans="2:23" ht="15" customHeight="1">
      <c r="B14" s="215" t="s">
        <v>77</v>
      </c>
      <c r="C14" s="216"/>
      <c r="D14" s="41">
        <f>D12+1</f>
        <v>167055</v>
      </c>
      <c r="E14" s="101">
        <f aca="true" t="shared" si="6" ref="E14:W14">D14+20</f>
        <v>167075</v>
      </c>
      <c r="F14" s="102">
        <f t="shared" si="6"/>
        <v>167095</v>
      </c>
      <c r="G14" s="101">
        <f t="shared" si="6"/>
        <v>167115</v>
      </c>
      <c r="H14" s="102">
        <f t="shared" si="6"/>
        <v>167135</v>
      </c>
      <c r="I14" s="41">
        <f t="shared" si="6"/>
        <v>167155</v>
      </c>
      <c r="J14" s="99">
        <f t="shared" si="6"/>
        <v>167175</v>
      </c>
      <c r="K14" s="41">
        <f t="shared" si="6"/>
        <v>167195</v>
      </c>
      <c r="L14" s="99">
        <f t="shared" si="6"/>
        <v>167215</v>
      </c>
      <c r="M14" s="41">
        <f t="shared" si="6"/>
        <v>167235</v>
      </c>
      <c r="N14" s="99">
        <f t="shared" si="6"/>
        <v>167255</v>
      </c>
      <c r="O14" s="41">
        <f t="shared" si="6"/>
        <v>167275</v>
      </c>
      <c r="P14" s="99">
        <f t="shared" si="6"/>
        <v>167295</v>
      </c>
      <c r="Q14" s="41">
        <f t="shared" si="6"/>
        <v>167315</v>
      </c>
      <c r="R14" s="99">
        <f t="shared" si="6"/>
        <v>167335</v>
      </c>
      <c r="S14" s="41">
        <f t="shared" si="6"/>
        <v>167355</v>
      </c>
      <c r="T14" s="99">
        <f t="shared" si="6"/>
        <v>167375</v>
      </c>
      <c r="U14" s="41">
        <f t="shared" si="6"/>
        <v>167395</v>
      </c>
      <c r="V14" s="98">
        <f t="shared" si="6"/>
        <v>167415</v>
      </c>
      <c r="W14" s="41">
        <f t="shared" si="6"/>
        <v>167435</v>
      </c>
    </row>
    <row r="15" spans="2:23" ht="15" customHeight="1" thickBot="1">
      <c r="B15" s="217" t="s">
        <v>81</v>
      </c>
      <c r="C15" s="212"/>
      <c r="D15" s="108">
        <f>D13+J1</f>
        <v>14750</v>
      </c>
      <c r="E15" s="109">
        <f>E13+J1</f>
        <v>16160</v>
      </c>
      <c r="F15" s="110">
        <f>F13+J1</f>
        <v>17640</v>
      </c>
      <c r="G15" s="109">
        <f>G13+J1</f>
        <v>19180</v>
      </c>
      <c r="H15" s="110">
        <f>H13+J1</f>
        <v>20720</v>
      </c>
      <c r="I15" s="111">
        <f>I13+J1</f>
        <v>22260</v>
      </c>
      <c r="J15" s="114">
        <f>J13+J1</f>
        <v>23800</v>
      </c>
      <c r="K15" s="114">
        <f>K13+J1</f>
        <v>25340</v>
      </c>
      <c r="L15" s="115">
        <f>L13+J1</f>
        <v>26880</v>
      </c>
      <c r="M15" s="114">
        <f>M13+J1</f>
        <v>28420</v>
      </c>
      <c r="N15" s="116">
        <f>N13+J1</f>
        <v>29960</v>
      </c>
      <c r="O15" s="114">
        <f>O13+J1</f>
        <v>31500</v>
      </c>
      <c r="P15" s="116">
        <f>P13+J1</f>
        <v>33040</v>
      </c>
      <c r="Q15" s="114">
        <f>Q13+J1</f>
        <v>34580</v>
      </c>
      <c r="R15" s="116">
        <f>R13+J1</f>
        <v>36120</v>
      </c>
      <c r="S15" s="114">
        <f>S13+J1</f>
        <v>37660</v>
      </c>
      <c r="T15" s="116">
        <f>T13+J1</f>
        <v>39200</v>
      </c>
      <c r="U15" s="114">
        <f>U13+J1</f>
        <v>40740</v>
      </c>
      <c r="V15" s="115">
        <f>V13+J1</f>
        <v>42280</v>
      </c>
      <c r="W15" s="114">
        <f>W13+J1</f>
        <v>43820</v>
      </c>
    </row>
    <row r="16" spans="2:23" ht="15" customHeight="1">
      <c r="B16" s="215" t="s">
        <v>77</v>
      </c>
      <c r="C16" s="216"/>
      <c r="D16" s="98">
        <f>D14+1</f>
        <v>167056</v>
      </c>
      <c r="E16" s="41">
        <f aca="true" t="shared" si="7" ref="E16:W16">D16+20</f>
        <v>167076</v>
      </c>
      <c r="F16" s="99">
        <f t="shared" si="7"/>
        <v>167096</v>
      </c>
      <c r="G16" s="41">
        <f t="shared" si="7"/>
        <v>167116</v>
      </c>
      <c r="H16" s="100">
        <f t="shared" si="7"/>
        <v>167136</v>
      </c>
      <c r="I16" s="101">
        <f t="shared" si="7"/>
        <v>167156</v>
      </c>
      <c r="J16" s="102">
        <f t="shared" si="7"/>
        <v>167176</v>
      </c>
      <c r="K16" s="101">
        <f t="shared" si="7"/>
        <v>167196</v>
      </c>
      <c r="L16" s="102">
        <f t="shared" si="7"/>
        <v>167216</v>
      </c>
      <c r="M16" s="101">
        <f t="shared" si="7"/>
        <v>167236</v>
      </c>
      <c r="N16" s="102">
        <f t="shared" si="7"/>
        <v>167256</v>
      </c>
      <c r="O16" s="101">
        <f t="shared" si="7"/>
        <v>167276</v>
      </c>
      <c r="P16" s="102">
        <f t="shared" si="7"/>
        <v>167296</v>
      </c>
      <c r="Q16" s="101">
        <f t="shared" si="7"/>
        <v>167316</v>
      </c>
      <c r="R16" s="102">
        <f t="shared" si="7"/>
        <v>167336</v>
      </c>
      <c r="S16" s="101">
        <f t="shared" si="7"/>
        <v>167356</v>
      </c>
      <c r="T16" s="102">
        <f t="shared" si="7"/>
        <v>167376</v>
      </c>
      <c r="U16" s="101">
        <f t="shared" si="7"/>
        <v>167396</v>
      </c>
      <c r="V16" s="103">
        <f t="shared" si="7"/>
        <v>167416</v>
      </c>
      <c r="W16" s="101">
        <f t="shared" si="7"/>
        <v>167436</v>
      </c>
    </row>
    <row r="17" spans="2:23" ht="15" customHeight="1" thickBot="1">
      <c r="B17" s="217" t="s">
        <v>82</v>
      </c>
      <c r="C17" s="212"/>
      <c r="D17" s="113">
        <f>D15+J1</f>
        <v>16670</v>
      </c>
      <c r="E17" s="111">
        <f>E15+J1</f>
        <v>18080</v>
      </c>
      <c r="F17" s="117">
        <f>F15+J1</f>
        <v>19560</v>
      </c>
      <c r="G17" s="111">
        <f>G15+J1</f>
        <v>21100</v>
      </c>
      <c r="H17" s="112">
        <f>H15+J1</f>
        <v>22640</v>
      </c>
      <c r="I17" s="111">
        <f>I15+J1</f>
        <v>24180</v>
      </c>
      <c r="J17" s="114">
        <f>J15+J1</f>
        <v>25720</v>
      </c>
      <c r="K17" s="114">
        <f>K15+J1</f>
        <v>27260</v>
      </c>
      <c r="L17" s="115">
        <f>L15+J1</f>
        <v>28800</v>
      </c>
      <c r="M17" s="114">
        <f>M15+J1</f>
        <v>30340</v>
      </c>
      <c r="N17" s="116">
        <f>N15+J1</f>
        <v>31880</v>
      </c>
      <c r="O17" s="114">
        <f>O15+J1</f>
        <v>33420</v>
      </c>
      <c r="P17" s="116">
        <f>P15+J1</f>
        <v>34960</v>
      </c>
      <c r="Q17" s="114">
        <f>Q15+J1</f>
        <v>36500</v>
      </c>
      <c r="R17" s="116">
        <f>R15+J1</f>
        <v>38040</v>
      </c>
      <c r="S17" s="114">
        <f>S15+J1</f>
        <v>39580</v>
      </c>
      <c r="T17" s="116">
        <f>T15+J1</f>
        <v>41120</v>
      </c>
      <c r="U17" s="114">
        <f>U15+J1</f>
        <v>42660</v>
      </c>
      <c r="V17" s="115">
        <f>V15+J1</f>
        <v>44200</v>
      </c>
      <c r="W17" s="114">
        <f>W15+J1</f>
        <v>45740</v>
      </c>
    </row>
    <row r="18" spans="2:23" ht="15" customHeight="1">
      <c r="B18" s="215" t="s">
        <v>77</v>
      </c>
      <c r="C18" s="216"/>
      <c r="D18" s="103">
        <f>D16+1</f>
        <v>167057</v>
      </c>
      <c r="E18" s="101">
        <f aca="true" t="shared" si="8" ref="E18:W18">D18+20</f>
        <v>167077</v>
      </c>
      <c r="F18" s="102">
        <f t="shared" si="8"/>
        <v>167097</v>
      </c>
      <c r="G18" s="101">
        <f t="shared" si="8"/>
        <v>167117</v>
      </c>
      <c r="H18" s="102">
        <f t="shared" si="8"/>
        <v>167137</v>
      </c>
      <c r="I18" s="41">
        <f t="shared" si="8"/>
        <v>167157</v>
      </c>
      <c r="J18" s="99">
        <f t="shared" si="8"/>
        <v>167177</v>
      </c>
      <c r="K18" s="41">
        <f t="shared" si="8"/>
        <v>167197</v>
      </c>
      <c r="L18" s="99">
        <f t="shared" si="8"/>
        <v>167217</v>
      </c>
      <c r="M18" s="41">
        <f t="shared" si="8"/>
        <v>167237</v>
      </c>
      <c r="N18" s="99">
        <f t="shared" si="8"/>
        <v>167257</v>
      </c>
      <c r="O18" s="41">
        <f t="shared" si="8"/>
        <v>167277</v>
      </c>
      <c r="P18" s="99">
        <f t="shared" si="8"/>
        <v>167297</v>
      </c>
      <c r="Q18" s="41">
        <f t="shared" si="8"/>
        <v>167317</v>
      </c>
      <c r="R18" s="99">
        <f t="shared" si="8"/>
        <v>167337</v>
      </c>
      <c r="S18" s="41">
        <f t="shared" si="8"/>
        <v>167357</v>
      </c>
      <c r="T18" s="99">
        <f t="shared" si="8"/>
        <v>167377</v>
      </c>
      <c r="U18" s="41">
        <f t="shared" si="8"/>
        <v>167397</v>
      </c>
      <c r="V18" s="98">
        <f t="shared" si="8"/>
        <v>167417</v>
      </c>
      <c r="W18" s="41">
        <f t="shared" si="8"/>
        <v>167437</v>
      </c>
    </row>
    <row r="19" spans="2:23" ht="15" customHeight="1" thickBot="1">
      <c r="B19" s="217" t="s">
        <v>83</v>
      </c>
      <c r="C19" s="212"/>
      <c r="D19" s="108">
        <f>D17+J1</f>
        <v>18590</v>
      </c>
      <c r="E19" s="109">
        <f>E17+J1</f>
        <v>20000</v>
      </c>
      <c r="F19" s="110">
        <f>F17+J1</f>
        <v>21480</v>
      </c>
      <c r="G19" s="109">
        <f>G17+J1</f>
        <v>23020</v>
      </c>
      <c r="H19" s="110">
        <f>H17+J1</f>
        <v>24560</v>
      </c>
      <c r="I19" s="111">
        <f>I17+J1</f>
        <v>26100</v>
      </c>
      <c r="J19" s="114">
        <f>J17+J1</f>
        <v>27640</v>
      </c>
      <c r="K19" s="114">
        <f>K17+J1</f>
        <v>29180</v>
      </c>
      <c r="L19" s="115">
        <f>L17+J1</f>
        <v>30720</v>
      </c>
      <c r="M19" s="114">
        <f>M17+J1</f>
        <v>32260</v>
      </c>
      <c r="N19" s="116">
        <f>N17+J1</f>
        <v>33800</v>
      </c>
      <c r="O19" s="114">
        <f>O17+J1</f>
        <v>35340</v>
      </c>
      <c r="P19" s="116">
        <f>P17+J1</f>
        <v>36880</v>
      </c>
      <c r="Q19" s="114">
        <f>Q17+J1</f>
        <v>38420</v>
      </c>
      <c r="R19" s="116">
        <f>R17+J1</f>
        <v>39960</v>
      </c>
      <c r="S19" s="114">
        <f>S17+J1</f>
        <v>41500</v>
      </c>
      <c r="T19" s="116">
        <f>T17+J1</f>
        <v>43040</v>
      </c>
      <c r="U19" s="114">
        <f>U17+J1</f>
        <v>44580</v>
      </c>
      <c r="V19" s="115">
        <f>V17+J1</f>
        <v>46120</v>
      </c>
      <c r="W19" s="114">
        <f>W17+J1</f>
        <v>47660</v>
      </c>
    </row>
    <row r="20" spans="2:23" ht="15" customHeight="1">
      <c r="B20" s="215" t="s">
        <v>77</v>
      </c>
      <c r="C20" s="216"/>
      <c r="D20" s="98">
        <f>D18+1</f>
        <v>167058</v>
      </c>
      <c r="E20" s="41">
        <f aca="true" t="shared" si="9" ref="E20:W20">D20+20</f>
        <v>167078</v>
      </c>
      <c r="F20" s="99">
        <f t="shared" si="9"/>
        <v>167098</v>
      </c>
      <c r="G20" s="41">
        <f t="shared" si="9"/>
        <v>167118</v>
      </c>
      <c r="H20" s="100">
        <f t="shared" si="9"/>
        <v>167138</v>
      </c>
      <c r="I20" s="101">
        <f t="shared" si="9"/>
        <v>167158</v>
      </c>
      <c r="J20" s="102">
        <f t="shared" si="9"/>
        <v>167178</v>
      </c>
      <c r="K20" s="101">
        <f t="shared" si="9"/>
        <v>167198</v>
      </c>
      <c r="L20" s="102">
        <f t="shared" si="9"/>
        <v>167218</v>
      </c>
      <c r="M20" s="101">
        <f t="shared" si="9"/>
        <v>167238</v>
      </c>
      <c r="N20" s="102">
        <f t="shared" si="9"/>
        <v>167258</v>
      </c>
      <c r="O20" s="101">
        <f t="shared" si="9"/>
        <v>167278</v>
      </c>
      <c r="P20" s="102">
        <f t="shared" si="9"/>
        <v>167298</v>
      </c>
      <c r="Q20" s="101">
        <f t="shared" si="9"/>
        <v>167318</v>
      </c>
      <c r="R20" s="102">
        <f t="shared" si="9"/>
        <v>167338</v>
      </c>
      <c r="S20" s="101">
        <f t="shared" si="9"/>
        <v>167358</v>
      </c>
      <c r="T20" s="102">
        <f t="shared" si="9"/>
        <v>167378</v>
      </c>
      <c r="U20" s="101">
        <f t="shared" si="9"/>
        <v>167398</v>
      </c>
      <c r="V20" s="103">
        <f t="shared" si="9"/>
        <v>167418</v>
      </c>
      <c r="W20" s="101">
        <f t="shared" si="9"/>
        <v>167438</v>
      </c>
    </row>
    <row r="21" spans="2:23" ht="15" customHeight="1" thickBot="1">
      <c r="B21" s="217" t="s">
        <v>84</v>
      </c>
      <c r="C21" s="212"/>
      <c r="D21" s="113">
        <f>D19+J1</f>
        <v>20510</v>
      </c>
      <c r="E21" s="111">
        <f>E19+J1</f>
        <v>21920</v>
      </c>
      <c r="F21" s="117">
        <f>F19+J1</f>
        <v>23400</v>
      </c>
      <c r="G21" s="111">
        <f>G19+J1</f>
        <v>24940</v>
      </c>
      <c r="H21" s="112">
        <f>H19+J1</f>
        <v>26480</v>
      </c>
      <c r="I21" s="111">
        <f>I19+J1</f>
        <v>28020</v>
      </c>
      <c r="J21" s="114">
        <f>J19+J1</f>
        <v>29560</v>
      </c>
      <c r="K21" s="114">
        <f>K19+J1</f>
        <v>31100</v>
      </c>
      <c r="L21" s="115">
        <f>L19+J1</f>
        <v>32640</v>
      </c>
      <c r="M21" s="114">
        <f>M19+J1</f>
        <v>34180</v>
      </c>
      <c r="N21" s="116">
        <f>N19+J1</f>
        <v>35720</v>
      </c>
      <c r="O21" s="114">
        <f>O19+J1</f>
        <v>37260</v>
      </c>
      <c r="P21" s="116">
        <f>P19+J1</f>
        <v>38800</v>
      </c>
      <c r="Q21" s="114">
        <f>Q19+J1</f>
        <v>40340</v>
      </c>
      <c r="R21" s="116">
        <f>R19+J1</f>
        <v>41880</v>
      </c>
      <c r="S21" s="114">
        <f>S19+J1</f>
        <v>43420</v>
      </c>
      <c r="T21" s="116">
        <f>T19+J1</f>
        <v>44960</v>
      </c>
      <c r="U21" s="114">
        <f>U19+J1</f>
        <v>46500</v>
      </c>
      <c r="V21" s="115">
        <f>V19+J1</f>
        <v>48040</v>
      </c>
      <c r="W21" s="114">
        <f>W19+J1</f>
        <v>49580</v>
      </c>
    </row>
    <row r="22" spans="2:23" ht="15" customHeight="1">
      <c r="B22" s="215" t="s">
        <v>77</v>
      </c>
      <c r="C22" s="216"/>
      <c r="D22" s="103">
        <f>D20+1</f>
        <v>167059</v>
      </c>
      <c r="E22" s="101">
        <f aca="true" t="shared" si="10" ref="E22:W22">D22+20</f>
        <v>167079</v>
      </c>
      <c r="F22" s="102">
        <f t="shared" si="10"/>
        <v>167099</v>
      </c>
      <c r="G22" s="101">
        <f t="shared" si="10"/>
        <v>167119</v>
      </c>
      <c r="H22" s="102">
        <f t="shared" si="10"/>
        <v>167139</v>
      </c>
      <c r="I22" s="41">
        <f t="shared" si="10"/>
        <v>167159</v>
      </c>
      <c r="J22" s="99">
        <f t="shared" si="10"/>
        <v>167179</v>
      </c>
      <c r="K22" s="41">
        <f t="shared" si="10"/>
        <v>167199</v>
      </c>
      <c r="L22" s="99">
        <f t="shared" si="10"/>
        <v>167219</v>
      </c>
      <c r="M22" s="41">
        <f t="shared" si="10"/>
        <v>167239</v>
      </c>
      <c r="N22" s="99">
        <f t="shared" si="10"/>
        <v>167259</v>
      </c>
      <c r="O22" s="41">
        <f t="shared" si="10"/>
        <v>167279</v>
      </c>
      <c r="P22" s="99">
        <f t="shared" si="10"/>
        <v>167299</v>
      </c>
      <c r="Q22" s="41">
        <f t="shared" si="10"/>
        <v>167319</v>
      </c>
      <c r="R22" s="99">
        <f t="shared" si="10"/>
        <v>167339</v>
      </c>
      <c r="S22" s="41">
        <f t="shared" si="10"/>
        <v>167359</v>
      </c>
      <c r="T22" s="99">
        <f t="shared" si="10"/>
        <v>167379</v>
      </c>
      <c r="U22" s="41">
        <f t="shared" si="10"/>
        <v>167399</v>
      </c>
      <c r="V22" s="98">
        <f t="shared" si="10"/>
        <v>167419</v>
      </c>
      <c r="W22" s="41">
        <f t="shared" si="10"/>
        <v>167439</v>
      </c>
    </row>
    <row r="23" spans="2:23" ht="15" customHeight="1" thickBot="1">
      <c r="B23" s="217" t="s">
        <v>85</v>
      </c>
      <c r="C23" s="212"/>
      <c r="D23" s="108">
        <f>D21+J1</f>
        <v>22430</v>
      </c>
      <c r="E23" s="109">
        <f>E21+J1</f>
        <v>23840</v>
      </c>
      <c r="F23" s="110">
        <f>F21+J1</f>
        <v>25320</v>
      </c>
      <c r="G23" s="109">
        <f>G21+J1</f>
        <v>26860</v>
      </c>
      <c r="H23" s="110">
        <f>H21+J1</f>
        <v>28400</v>
      </c>
      <c r="I23" s="111">
        <f>I21+J1</f>
        <v>29940</v>
      </c>
      <c r="J23" s="114">
        <f>J21+J1</f>
        <v>31480</v>
      </c>
      <c r="K23" s="114">
        <f>K21+J1</f>
        <v>33020</v>
      </c>
      <c r="L23" s="115">
        <f>L21+J1</f>
        <v>34560</v>
      </c>
      <c r="M23" s="114">
        <f>M21+J1</f>
        <v>36100</v>
      </c>
      <c r="N23" s="116">
        <f>N21+J1</f>
        <v>37640</v>
      </c>
      <c r="O23" s="114">
        <f>O21+J1</f>
        <v>39180</v>
      </c>
      <c r="P23" s="116">
        <f>P21+J1</f>
        <v>40720</v>
      </c>
      <c r="Q23" s="114">
        <f>Q21+J1</f>
        <v>42260</v>
      </c>
      <c r="R23" s="116">
        <f>R21+J1</f>
        <v>43800</v>
      </c>
      <c r="S23" s="114">
        <f>S21+J1</f>
        <v>45340</v>
      </c>
      <c r="T23" s="116">
        <f>T21+J1</f>
        <v>46880</v>
      </c>
      <c r="U23" s="114">
        <f>U21+J1</f>
        <v>48420</v>
      </c>
      <c r="V23" s="115">
        <f>V21+J1</f>
        <v>49960</v>
      </c>
      <c r="W23" s="114">
        <f>W21+J1</f>
        <v>51500</v>
      </c>
    </row>
    <row r="24" spans="2:23" ht="15" customHeight="1">
      <c r="B24" s="215" t="s">
        <v>77</v>
      </c>
      <c r="C24" s="216"/>
      <c r="D24" s="98">
        <f>D22+1</f>
        <v>167060</v>
      </c>
      <c r="E24" s="41">
        <f aca="true" t="shared" si="11" ref="E24:W24">D24+20</f>
        <v>167080</v>
      </c>
      <c r="F24" s="99">
        <f t="shared" si="11"/>
        <v>167100</v>
      </c>
      <c r="G24" s="41">
        <f t="shared" si="11"/>
        <v>167120</v>
      </c>
      <c r="H24" s="100">
        <f t="shared" si="11"/>
        <v>167140</v>
      </c>
      <c r="I24" s="101">
        <f t="shared" si="11"/>
        <v>167160</v>
      </c>
      <c r="J24" s="102">
        <f t="shared" si="11"/>
        <v>167180</v>
      </c>
      <c r="K24" s="101">
        <f t="shared" si="11"/>
        <v>167200</v>
      </c>
      <c r="L24" s="102">
        <f t="shared" si="11"/>
        <v>167220</v>
      </c>
      <c r="M24" s="101">
        <f t="shared" si="11"/>
        <v>167240</v>
      </c>
      <c r="N24" s="102">
        <f t="shared" si="11"/>
        <v>167260</v>
      </c>
      <c r="O24" s="101">
        <f t="shared" si="11"/>
        <v>167280</v>
      </c>
      <c r="P24" s="102">
        <f t="shared" si="11"/>
        <v>167300</v>
      </c>
      <c r="Q24" s="101">
        <f t="shared" si="11"/>
        <v>167320</v>
      </c>
      <c r="R24" s="102">
        <f t="shared" si="11"/>
        <v>167340</v>
      </c>
      <c r="S24" s="101">
        <f t="shared" si="11"/>
        <v>167360</v>
      </c>
      <c r="T24" s="102">
        <f t="shared" si="11"/>
        <v>167380</v>
      </c>
      <c r="U24" s="101">
        <f t="shared" si="11"/>
        <v>167400</v>
      </c>
      <c r="V24" s="103">
        <f t="shared" si="11"/>
        <v>167420</v>
      </c>
      <c r="W24" s="101">
        <f t="shared" si="11"/>
        <v>167440</v>
      </c>
    </row>
    <row r="25" spans="2:23" ht="15" customHeight="1" thickBot="1">
      <c r="B25" s="217" t="s">
        <v>86</v>
      </c>
      <c r="C25" s="212"/>
      <c r="D25" s="113">
        <f>D23+J1</f>
        <v>24350</v>
      </c>
      <c r="E25" s="111">
        <f>E23+J1</f>
        <v>25760</v>
      </c>
      <c r="F25" s="117">
        <f>F23+J1</f>
        <v>27240</v>
      </c>
      <c r="G25" s="111">
        <f>G23+J1</f>
        <v>28780</v>
      </c>
      <c r="H25" s="112">
        <f>H23+J1</f>
        <v>30320</v>
      </c>
      <c r="I25" s="109">
        <f>I23+J1</f>
        <v>31860</v>
      </c>
      <c r="J25" s="109">
        <f>J23+J1</f>
        <v>33400</v>
      </c>
      <c r="K25" s="109">
        <f>K23+J1</f>
        <v>34940</v>
      </c>
      <c r="L25" s="108">
        <f>L23+J1</f>
        <v>36480</v>
      </c>
      <c r="M25" s="109">
        <f>M23+J1</f>
        <v>38020</v>
      </c>
      <c r="N25" s="110">
        <f>N23+J1</f>
        <v>39560</v>
      </c>
      <c r="O25" s="109">
        <f>O23+J1</f>
        <v>41100</v>
      </c>
      <c r="P25" s="110">
        <f>P23+J1</f>
        <v>42640</v>
      </c>
      <c r="Q25" s="109">
        <f>Q23+J1</f>
        <v>44180</v>
      </c>
      <c r="R25" s="110">
        <f>R23+J1</f>
        <v>45720</v>
      </c>
      <c r="S25" s="109">
        <f>S23+J1</f>
        <v>47260</v>
      </c>
      <c r="T25" s="110">
        <f>T23+J1</f>
        <v>48800</v>
      </c>
      <c r="U25" s="109">
        <f>U23+J1</f>
        <v>50340</v>
      </c>
      <c r="V25" s="108">
        <f>V23+J1</f>
        <v>51880</v>
      </c>
      <c r="W25" s="109">
        <f>W23+J1</f>
        <v>53420</v>
      </c>
    </row>
    <row r="26" spans="2:23" ht="15" customHeight="1">
      <c r="B26" s="215" t="s">
        <v>77</v>
      </c>
      <c r="C26" s="216"/>
      <c r="D26" s="103">
        <f>D24+1</f>
        <v>167061</v>
      </c>
      <c r="E26" s="101">
        <f aca="true" t="shared" si="12" ref="E26:W26">D26+20</f>
        <v>167081</v>
      </c>
      <c r="F26" s="102">
        <f t="shared" si="12"/>
        <v>167101</v>
      </c>
      <c r="G26" s="101">
        <f t="shared" si="12"/>
        <v>167121</v>
      </c>
      <c r="H26" s="102">
        <f t="shared" si="12"/>
        <v>167141</v>
      </c>
      <c r="I26" s="41">
        <f t="shared" si="12"/>
        <v>167161</v>
      </c>
      <c r="J26" s="98">
        <f t="shared" si="12"/>
        <v>167181</v>
      </c>
      <c r="K26" s="41">
        <f t="shared" si="12"/>
        <v>167201</v>
      </c>
      <c r="L26" s="99">
        <f t="shared" si="12"/>
        <v>167221</v>
      </c>
      <c r="M26" s="41">
        <f t="shared" si="12"/>
        <v>167241</v>
      </c>
      <c r="N26" s="99">
        <f t="shared" si="12"/>
        <v>167261</v>
      </c>
      <c r="O26" s="41">
        <f t="shared" si="12"/>
        <v>167281</v>
      </c>
      <c r="P26" s="99">
        <f t="shared" si="12"/>
        <v>167301</v>
      </c>
      <c r="Q26" s="41">
        <f t="shared" si="12"/>
        <v>167321</v>
      </c>
      <c r="R26" s="99">
        <f t="shared" si="12"/>
        <v>167341</v>
      </c>
      <c r="S26" s="41">
        <f t="shared" si="12"/>
        <v>167361</v>
      </c>
      <c r="T26" s="99">
        <f t="shared" si="12"/>
        <v>167381</v>
      </c>
      <c r="U26" s="41">
        <f t="shared" si="12"/>
        <v>167401</v>
      </c>
      <c r="V26" s="98">
        <f t="shared" si="12"/>
        <v>167421</v>
      </c>
      <c r="W26" s="41">
        <f t="shared" si="12"/>
        <v>167441</v>
      </c>
    </row>
    <row r="27" spans="2:23" ht="15" customHeight="1" thickBot="1">
      <c r="B27" s="217" t="s">
        <v>87</v>
      </c>
      <c r="C27" s="212"/>
      <c r="D27" s="108">
        <f>D25+J1</f>
        <v>26270</v>
      </c>
      <c r="E27" s="109">
        <f>E25+J1</f>
        <v>27680</v>
      </c>
      <c r="F27" s="110">
        <f>F25+J1</f>
        <v>29160</v>
      </c>
      <c r="G27" s="109">
        <f>G25+J1</f>
        <v>30700</v>
      </c>
      <c r="H27" s="110">
        <f>H25+J1</f>
        <v>32240</v>
      </c>
      <c r="I27" s="111">
        <f>I25+J1</f>
        <v>33780</v>
      </c>
      <c r="J27" s="114">
        <f>J25+J1</f>
        <v>35320</v>
      </c>
      <c r="K27" s="114">
        <f>K25+J1</f>
        <v>36860</v>
      </c>
      <c r="L27" s="115">
        <f>L25+J1</f>
        <v>38400</v>
      </c>
      <c r="M27" s="114">
        <f>M25+J1</f>
        <v>39940</v>
      </c>
      <c r="N27" s="116">
        <f>N25+J1</f>
        <v>41480</v>
      </c>
      <c r="O27" s="114">
        <f>O25+J1</f>
        <v>43020</v>
      </c>
      <c r="P27" s="116">
        <f>P25+J1</f>
        <v>44560</v>
      </c>
      <c r="Q27" s="114">
        <f>Q25+J1</f>
        <v>46100</v>
      </c>
      <c r="R27" s="116">
        <f>R25+J1</f>
        <v>47640</v>
      </c>
      <c r="S27" s="114">
        <f>S25+J1</f>
        <v>49180</v>
      </c>
      <c r="T27" s="116">
        <f>T25+J1</f>
        <v>50720</v>
      </c>
      <c r="U27" s="114">
        <f>U25+J1</f>
        <v>52260</v>
      </c>
      <c r="V27" s="115">
        <f>V25+J1</f>
        <v>53800</v>
      </c>
      <c r="W27" s="114">
        <f>W25+J1</f>
        <v>55340</v>
      </c>
    </row>
    <row r="28" spans="2:23" ht="15" customHeight="1">
      <c r="B28" s="215" t="s">
        <v>77</v>
      </c>
      <c r="C28" s="216"/>
      <c r="D28" s="98">
        <f>D26+1</f>
        <v>167062</v>
      </c>
      <c r="E28" s="41">
        <f aca="true" t="shared" si="13" ref="E28:W28">D28+20</f>
        <v>167082</v>
      </c>
      <c r="F28" s="99">
        <f t="shared" si="13"/>
        <v>167102</v>
      </c>
      <c r="G28" s="41">
        <f t="shared" si="13"/>
        <v>167122</v>
      </c>
      <c r="H28" s="100">
        <f t="shared" si="13"/>
        <v>167142</v>
      </c>
      <c r="I28" s="101">
        <f t="shared" si="13"/>
        <v>167162</v>
      </c>
      <c r="J28" s="102">
        <f t="shared" si="13"/>
        <v>167182</v>
      </c>
      <c r="K28" s="101">
        <f t="shared" si="13"/>
        <v>167202</v>
      </c>
      <c r="L28" s="102">
        <f t="shared" si="13"/>
        <v>167222</v>
      </c>
      <c r="M28" s="101">
        <f t="shared" si="13"/>
        <v>167242</v>
      </c>
      <c r="N28" s="102">
        <f t="shared" si="13"/>
        <v>167262</v>
      </c>
      <c r="O28" s="101">
        <f t="shared" si="13"/>
        <v>167282</v>
      </c>
      <c r="P28" s="102">
        <f t="shared" si="13"/>
        <v>167302</v>
      </c>
      <c r="Q28" s="101">
        <f t="shared" si="13"/>
        <v>167322</v>
      </c>
      <c r="R28" s="102">
        <f t="shared" si="13"/>
        <v>167342</v>
      </c>
      <c r="S28" s="101">
        <f t="shared" si="13"/>
        <v>167362</v>
      </c>
      <c r="T28" s="102">
        <f t="shared" si="13"/>
        <v>167382</v>
      </c>
      <c r="U28" s="101">
        <f t="shared" si="13"/>
        <v>167402</v>
      </c>
      <c r="V28" s="103">
        <f t="shared" si="13"/>
        <v>167422</v>
      </c>
      <c r="W28" s="101">
        <f t="shared" si="13"/>
        <v>167442</v>
      </c>
    </row>
    <row r="29" spans="2:23" ht="15" customHeight="1" thickBot="1">
      <c r="B29" s="217" t="s">
        <v>88</v>
      </c>
      <c r="C29" s="212"/>
      <c r="D29" s="113">
        <f>D27+J1</f>
        <v>28190</v>
      </c>
      <c r="E29" s="111">
        <f>E27+J1</f>
        <v>29600</v>
      </c>
      <c r="F29" s="117">
        <f>F27+J1</f>
        <v>31080</v>
      </c>
      <c r="G29" s="111">
        <f>G27+J1</f>
        <v>32620</v>
      </c>
      <c r="H29" s="112">
        <f>H27+J1</f>
        <v>34160</v>
      </c>
      <c r="I29" s="109">
        <f>I27+J1</f>
        <v>35700</v>
      </c>
      <c r="J29" s="114">
        <f>J27+J1</f>
        <v>37240</v>
      </c>
      <c r="K29" s="114">
        <f>K27+J1</f>
        <v>38780</v>
      </c>
      <c r="L29" s="115">
        <f>L27+J1</f>
        <v>40320</v>
      </c>
      <c r="M29" s="114">
        <f>M27+J1</f>
        <v>41860</v>
      </c>
      <c r="N29" s="116">
        <f>N27+J1</f>
        <v>43400</v>
      </c>
      <c r="O29" s="114">
        <f>O27+J1</f>
        <v>44940</v>
      </c>
      <c r="P29" s="116">
        <f>P27+J1</f>
        <v>46480</v>
      </c>
      <c r="Q29" s="114">
        <f>Q27+J1</f>
        <v>48020</v>
      </c>
      <c r="R29" s="116">
        <f>R27+J1</f>
        <v>49560</v>
      </c>
      <c r="S29" s="114">
        <f>S27+J1</f>
        <v>51100</v>
      </c>
      <c r="T29" s="116">
        <f>T27+J1</f>
        <v>52640</v>
      </c>
      <c r="U29" s="114">
        <f>U27+J1</f>
        <v>54180</v>
      </c>
      <c r="V29" s="115">
        <f>V27+J1</f>
        <v>55720</v>
      </c>
      <c r="W29" s="114">
        <f>W27+J1</f>
        <v>57260</v>
      </c>
    </row>
    <row r="30" spans="2:23" ht="15" customHeight="1">
      <c r="B30" s="215" t="s">
        <v>77</v>
      </c>
      <c r="C30" s="216"/>
      <c r="D30" s="103">
        <f>D28+1</f>
        <v>167063</v>
      </c>
      <c r="E30" s="101">
        <f aca="true" t="shared" si="14" ref="E30:W30">D30+20</f>
        <v>167083</v>
      </c>
      <c r="F30" s="102">
        <f t="shared" si="14"/>
        <v>167103</v>
      </c>
      <c r="G30" s="101">
        <f t="shared" si="14"/>
        <v>167123</v>
      </c>
      <c r="H30" s="102">
        <f t="shared" si="14"/>
        <v>167143</v>
      </c>
      <c r="I30" s="41">
        <f t="shared" si="14"/>
        <v>167163</v>
      </c>
      <c r="J30" s="99">
        <f t="shared" si="14"/>
        <v>167183</v>
      </c>
      <c r="K30" s="41">
        <f t="shared" si="14"/>
        <v>167203</v>
      </c>
      <c r="L30" s="99">
        <f t="shared" si="14"/>
        <v>167223</v>
      </c>
      <c r="M30" s="41">
        <f t="shared" si="14"/>
        <v>167243</v>
      </c>
      <c r="N30" s="99">
        <f t="shared" si="14"/>
        <v>167263</v>
      </c>
      <c r="O30" s="41">
        <f t="shared" si="14"/>
        <v>167283</v>
      </c>
      <c r="P30" s="99">
        <f t="shared" si="14"/>
        <v>167303</v>
      </c>
      <c r="Q30" s="41">
        <f t="shared" si="14"/>
        <v>167323</v>
      </c>
      <c r="R30" s="99">
        <f t="shared" si="14"/>
        <v>167343</v>
      </c>
      <c r="S30" s="41">
        <f t="shared" si="14"/>
        <v>167363</v>
      </c>
      <c r="T30" s="99">
        <f t="shared" si="14"/>
        <v>167383</v>
      </c>
      <c r="U30" s="41">
        <f t="shared" si="14"/>
        <v>167403</v>
      </c>
      <c r="V30" s="98">
        <f t="shared" si="14"/>
        <v>167423</v>
      </c>
      <c r="W30" s="41">
        <f t="shared" si="14"/>
        <v>167443</v>
      </c>
    </row>
    <row r="31" spans="2:23" ht="15" customHeight="1" thickBot="1">
      <c r="B31" s="217" t="s">
        <v>89</v>
      </c>
      <c r="C31" s="212"/>
      <c r="D31" s="108">
        <f>D29+J1</f>
        <v>30110</v>
      </c>
      <c r="E31" s="109">
        <f>E29+J1</f>
        <v>31520</v>
      </c>
      <c r="F31" s="110">
        <f>F29+J1</f>
        <v>33000</v>
      </c>
      <c r="G31" s="109">
        <f>G29+J1</f>
        <v>34540</v>
      </c>
      <c r="H31" s="110">
        <f>H29+J1</f>
        <v>36080</v>
      </c>
      <c r="I31" s="109">
        <f>I29+J1</f>
        <v>37620</v>
      </c>
      <c r="J31" s="114">
        <f>J29+J1</f>
        <v>39160</v>
      </c>
      <c r="K31" s="114">
        <f>K29+J1</f>
        <v>40700</v>
      </c>
      <c r="L31" s="115">
        <f>L29+J1</f>
        <v>42240</v>
      </c>
      <c r="M31" s="114">
        <f>M29+J1</f>
        <v>43780</v>
      </c>
      <c r="N31" s="116">
        <f>N29+J1</f>
        <v>45320</v>
      </c>
      <c r="O31" s="114">
        <f>O29+J1</f>
        <v>46860</v>
      </c>
      <c r="P31" s="116">
        <f>P29+J1</f>
        <v>48400</v>
      </c>
      <c r="Q31" s="114">
        <f>Q29+J1</f>
        <v>49940</v>
      </c>
      <c r="R31" s="116">
        <f>R29+J1</f>
        <v>51480</v>
      </c>
      <c r="S31" s="114">
        <f>S29+J1</f>
        <v>53020</v>
      </c>
      <c r="T31" s="116">
        <f>T29+J1</f>
        <v>54560</v>
      </c>
      <c r="U31" s="114">
        <f>U29+J1</f>
        <v>56100</v>
      </c>
      <c r="V31" s="115">
        <f>V29+J1</f>
        <v>57640</v>
      </c>
      <c r="W31" s="114">
        <f>W29+J1</f>
        <v>59180</v>
      </c>
    </row>
    <row r="32" spans="2:23" ht="15" customHeight="1">
      <c r="B32" s="215" t="s">
        <v>77</v>
      </c>
      <c r="C32" s="216"/>
      <c r="D32" s="98">
        <f>D30+1</f>
        <v>167064</v>
      </c>
      <c r="E32" s="41">
        <f aca="true" t="shared" si="15" ref="E32:L32">D32+20</f>
        <v>167084</v>
      </c>
      <c r="F32" s="99">
        <f t="shared" si="15"/>
        <v>167104</v>
      </c>
      <c r="G32" s="41">
        <f t="shared" si="15"/>
        <v>167124</v>
      </c>
      <c r="H32" s="100">
        <f t="shared" si="15"/>
        <v>167144</v>
      </c>
      <c r="I32" s="41">
        <f t="shared" si="15"/>
        <v>167164</v>
      </c>
      <c r="J32" s="102">
        <f t="shared" si="15"/>
        <v>167184</v>
      </c>
      <c r="K32" s="101">
        <f t="shared" si="15"/>
        <v>167204</v>
      </c>
      <c r="L32" s="102">
        <f t="shared" si="15"/>
        <v>167224</v>
      </c>
      <c r="M32" s="101">
        <f aca="true" t="shared" si="16" ref="M32:W32">L32+20</f>
        <v>167244</v>
      </c>
      <c r="N32" s="102">
        <f t="shared" si="16"/>
        <v>167264</v>
      </c>
      <c r="O32" s="101">
        <f t="shared" si="16"/>
        <v>167284</v>
      </c>
      <c r="P32" s="102">
        <f t="shared" si="16"/>
        <v>167304</v>
      </c>
      <c r="Q32" s="101">
        <f t="shared" si="16"/>
        <v>167324</v>
      </c>
      <c r="R32" s="102">
        <f t="shared" si="16"/>
        <v>167344</v>
      </c>
      <c r="S32" s="101">
        <f t="shared" si="16"/>
        <v>167364</v>
      </c>
      <c r="T32" s="102">
        <f t="shared" si="16"/>
        <v>167384</v>
      </c>
      <c r="U32" s="101">
        <f t="shared" si="16"/>
        <v>167404</v>
      </c>
      <c r="V32" s="103">
        <f t="shared" si="16"/>
        <v>167424</v>
      </c>
      <c r="W32" s="101">
        <f t="shared" si="16"/>
        <v>167444</v>
      </c>
    </row>
    <row r="33" spans="2:23" ht="15" customHeight="1" thickBot="1">
      <c r="B33" s="217" t="s">
        <v>90</v>
      </c>
      <c r="C33" s="212"/>
      <c r="D33" s="113">
        <f>D31+J1</f>
        <v>32030</v>
      </c>
      <c r="E33" s="111">
        <f>E31+J1</f>
        <v>33440</v>
      </c>
      <c r="F33" s="117">
        <f>F31+J1</f>
        <v>34920</v>
      </c>
      <c r="G33" s="111">
        <f>G31+J1</f>
        <v>36460</v>
      </c>
      <c r="H33" s="112">
        <f>H31+J1</f>
        <v>38000</v>
      </c>
      <c r="I33" s="109">
        <f>I31+J1</f>
        <v>39540</v>
      </c>
      <c r="J33" s="114">
        <f>J31+J1</f>
        <v>41080</v>
      </c>
      <c r="K33" s="114">
        <f>K31+J1</f>
        <v>42620</v>
      </c>
      <c r="L33" s="115">
        <f>L31+J1</f>
        <v>44160</v>
      </c>
      <c r="M33" s="114">
        <f>M31+J1</f>
        <v>45700</v>
      </c>
      <c r="N33" s="116">
        <f>N31+J1</f>
        <v>47240</v>
      </c>
      <c r="O33" s="114">
        <f>O31+J1</f>
        <v>48780</v>
      </c>
      <c r="P33" s="116">
        <f>P31+J1</f>
        <v>50320</v>
      </c>
      <c r="Q33" s="114">
        <f>Q31+J1</f>
        <v>51860</v>
      </c>
      <c r="R33" s="116">
        <f>R31+J1</f>
        <v>53400</v>
      </c>
      <c r="S33" s="114">
        <f>S31+J1</f>
        <v>54940</v>
      </c>
      <c r="T33" s="116">
        <f>T31+J1</f>
        <v>56480</v>
      </c>
      <c r="U33" s="114">
        <f>U31+J1</f>
        <v>58020</v>
      </c>
      <c r="V33" s="115">
        <f>V31+J1</f>
        <v>59560</v>
      </c>
      <c r="W33" s="114">
        <f>W31+J1</f>
        <v>61100</v>
      </c>
    </row>
    <row r="34" spans="2:23" ht="15" customHeight="1">
      <c r="B34" s="215" t="s">
        <v>77</v>
      </c>
      <c r="C34" s="216"/>
      <c r="D34" s="103">
        <f>D32+1</f>
        <v>167065</v>
      </c>
      <c r="E34" s="101">
        <f aca="true" t="shared" si="17" ref="E34:W34">D34+20</f>
        <v>167085</v>
      </c>
      <c r="F34" s="102">
        <f t="shared" si="17"/>
        <v>167105</v>
      </c>
      <c r="G34" s="101">
        <f t="shared" si="17"/>
        <v>167125</v>
      </c>
      <c r="H34" s="102">
        <f t="shared" si="17"/>
        <v>167145</v>
      </c>
      <c r="I34" s="41">
        <f t="shared" si="17"/>
        <v>167165</v>
      </c>
      <c r="J34" s="99">
        <f t="shared" si="17"/>
        <v>167185</v>
      </c>
      <c r="K34" s="41">
        <f t="shared" si="17"/>
        <v>167205</v>
      </c>
      <c r="L34" s="99">
        <f t="shared" si="17"/>
        <v>167225</v>
      </c>
      <c r="M34" s="41">
        <f t="shared" si="17"/>
        <v>167245</v>
      </c>
      <c r="N34" s="99">
        <f t="shared" si="17"/>
        <v>167265</v>
      </c>
      <c r="O34" s="41">
        <f t="shared" si="17"/>
        <v>167285</v>
      </c>
      <c r="P34" s="99">
        <f t="shared" si="17"/>
        <v>167305</v>
      </c>
      <c r="Q34" s="41">
        <f t="shared" si="17"/>
        <v>167325</v>
      </c>
      <c r="R34" s="99">
        <f t="shared" si="17"/>
        <v>167345</v>
      </c>
      <c r="S34" s="41">
        <f t="shared" si="17"/>
        <v>167365</v>
      </c>
      <c r="T34" s="99">
        <f t="shared" si="17"/>
        <v>167385</v>
      </c>
      <c r="U34" s="41">
        <f t="shared" si="17"/>
        <v>167405</v>
      </c>
      <c r="V34" s="98">
        <f t="shared" si="17"/>
        <v>167425</v>
      </c>
      <c r="W34" s="41">
        <f t="shared" si="17"/>
        <v>167445</v>
      </c>
    </row>
    <row r="35" spans="2:23" ht="15" customHeight="1" thickBot="1">
      <c r="B35" s="217" t="s">
        <v>91</v>
      </c>
      <c r="C35" s="212"/>
      <c r="D35" s="108">
        <f>D33+J1</f>
        <v>33950</v>
      </c>
      <c r="E35" s="109">
        <f>E33+J1</f>
        <v>35360</v>
      </c>
      <c r="F35" s="110">
        <f>F33+J1</f>
        <v>36840</v>
      </c>
      <c r="G35" s="109">
        <f>G33+J1</f>
        <v>38380</v>
      </c>
      <c r="H35" s="110">
        <f>H33+J1</f>
        <v>39920</v>
      </c>
      <c r="I35" s="111">
        <f>I33+J1</f>
        <v>41460</v>
      </c>
      <c r="J35" s="114">
        <f>J33+J1</f>
        <v>43000</v>
      </c>
      <c r="K35" s="114">
        <f>K33+J1</f>
        <v>44540</v>
      </c>
      <c r="L35" s="115">
        <f>L33+J1</f>
        <v>46080</v>
      </c>
      <c r="M35" s="114">
        <f>M33+J1</f>
        <v>47620</v>
      </c>
      <c r="N35" s="116">
        <f>N33+J1</f>
        <v>49160</v>
      </c>
      <c r="O35" s="114">
        <f>O33+J1</f>
        <v>50700</v>
      </c>
      <c r="P35" s="116">
        <f>P33+J1</f>
        <v>52240</v>
      </c>
      <c r="Q35" s="114">
        <f>Q33+J1</f>
        <v>53780</v>
      </c>
      <c r="R35" s="116">
        <f>R33+J1</f>
        <v>55320</v>
      </c>
      <c r="S35" s="114">
        <f>S33+J1</f>
        <v>56860</v>
      </c>
      <c r="T35" s="116">
        <f>T33+J1</f>
        <v>58400</v>
      </c>
      <c r="U35" s="114">
        <f>U33+J1</f>
        <v>59940</v>
      </c>
      <c r="V35" s="115">
        <f>V33+J1</f>
        <v>61480</v>
      </c>
      <c r="W35" s="114">
        <f>W33+J1</f>
        <v>63020</v>
      </c>
    </row>
    <row r="36" spans="2:23" ht="15" customHeight="1">
      <c r="B36" s="215" t="s">
        <v>77</v>
      </c>
      <c r="C36" s="216"/>
      <c r="D36" s="98">
        <f>D34+1</f>
        <v>167066</v>
      </c>
      <c r="E36" s="41">
        <f aca="true" t="shared" si="18" ref="E36:W36">D36+20</f>
        <v>167086</v>
      </c>
      <c r="F36" s="99">
        <f t="shared" si="18"/>
        <v>167106</v>
      </c>
      <c r="G36" s="41">
        <f t="shared" si="18"/>
        <v>167126</v>
      </c>
      <c r="H36" s="100">
        <f t="shared" si="18"/>
        <v>167146</v>
      </c>
      <c r="I36" s="101">
        <f t="shared" si="18"/>
        <v>167166</v>
      </c>
      <c r="J36" s="102">
        <f t="shared" si="18"/>
        <v>167186</v>
      </c>
      <c r="K36" s="101">
        <f t="shared" si="18"/>
        <v>167206</v>
      </c>
      <c r="L36" s="102">
        <f t="shared" si="18"/>
        <v>167226</v>
      </c>
      <c r="M36" s="101">
        <f t="shared" si="18"/>
        <v>167246</v>
      </c>
      <c r="N36" s="102">
        <f t="shared" si="18"/>
        <v>167266</v>
      </c>
      <c r="O36" s="101">
        <f t="shared" si="18"/>
        <v>167286</v>
      </c>
      <c r="P36" s="102">
        <f t="shared" si="18"/>
        <v>167306</v>
      </c>
      <c r="Q36" s="101">
        <f t="shared" si="18"/>
        <v>167326</v>
      </c>
      <c r="R36" s="102">
        <f t="shared" si="18"/>
        <v>167346</v>
      </c>
      <c r="S36" s="101">
        <f t="shared" si="18"/>
        <v>167366</v>
      </c>
      <c r="T36" s="102">
        <f t="shared" si="18"/>
        <v>167386</v>
      </c>
      <c r="U36" s="101">
        <f t="shared" si="18"/>
        <v>167406</v>
      </c>
      <c r="V36" s="103">
        <f t="shared" si="18"/>
        <v>167426</v>
      </c>
      <c r="W36" s="101">
        <f t="shared" si="18"/>
        <v>167446</v>
      </c>
    </row>
    <row r="37" spans="2:23" ht="15" customHeight="1" thickBot="1">
      <c r="B37" s="217" t="s">
        <v>92</v>
      </c>
      <c r="C37" s="212"/>
      <c r="D37" s="113">
        <f>D35+J1</f>
        <v>35870</v>
      </c>
      <c r="E37" s="111">
        <f>E35+J1</f>
        <v>37280</v>
      </c>
      <c r="F37" s="117">
        <f>F35+J1</f>
        <v>38760</v>
      </c>
      <c r="G37" s="111">
        <f>G35+J1</f>
        <v>40300</v>
      </c>
      <c r="H37" s="112">
        <f>H35+J1</f>
        <v>41840</v>
      </c>
      <c r="I37" s="109">
        <f>I35+J1</f>
        <v>43380</v>
      </c>
      <c r="J37" s="114">
        <f>J35+J1</f>
        <v>44920</v>
      </c>
      <c r="K37" s="114">
        <f>K35+J1</f>
        <v>46460</v>
      </c>
      <c r="L37" s="115">
        <f>L35+J1</f>
        <v>48000</v>
      </c>
      <c r="M37" s="114">
        <f>M35+J1</f>
        <v>49540</v>
      </c>
      <c r="N37" s="116">
        <f>N35+J1</f>
        <v>51080</v>
      </c>
      <c r="O37" s="114">
        <f>O35+J1</f>
        <v>52620</v>
      </c>
      <c r="P37" s="116">
        <f>P35+J1</f>
        <v>54160</v>
      </c>
      <c r="Q37" s="114">
        <f>Q35+J1</f>
        <v>55700</v>
      </c>
      <c r="R37" s="116">
        <f>R35+J1</f>
        <v>57240</v>
      </c>
      <c r="S37" s="114">
        <f>S35+J1</f>
        <v>58780</v>
      </c>
      <c r="T37" s="116">
        <f>T35+J1</f>
        <v>60320</v>
      </c>
      <c r="U37" s="114">
        <f>U35+J1</f>
        <v>61860</v>
      </c>
      <c r="V37" s="115">
        <f>V35+J1</f>
        <v>63400</v>
      </c>
      <c r="W37" s="114">
        <f>W35+J1</f>
        <v>64940</v>
      </c>
    </row>
    <row r="38" spans="2:23" ht="15" customHeight="1">
      <c r="B38" s="215" t="s">
        <v>77</v>
      </c>
      <c r="C38" s="216"/>
      <c r="D38" s="103">
        <f>D36+1</f>
        <v>167067</v>
      </c>
      <c r="E38" s="101">
        <f aca="true" t="shared" si="19" ref="E38:W38">D38+20</f>
        <v>167087</v>
      </c>
      <c r="F38" s="102">
        <f t="shared" si="19"/>
        <v>167107</v>
      </c>
      <c r="G38" s="101">
        <f t="shared" si="19"/>
        <v>167127</v>
      </c>
      <c r="H38" s="102">
        <f t="shared" si="19"/>
        <v>167147</v>
      </c>
      <c r="I38" s="41">
        <f t="shared" si="19"/>
        <v>167167</v>
      </c>
      <c r="J38" s="99">
        <f t="shared" si="19"/>
        <v>167187</v>
      </c>
      <c r="K38" s="41">
        <f t="shared" si="19"/>
        <v>167207</v>
      </c>
      <c r="L38" s="99">
        <f t="shared" si="19"/>
        <v>167227</v>
      </c>
      <c r="M38" s="41">
        <f t="shared" si="19"/>
        <v>167247</v>
      </c>
      <c r="N38" s="99">
        <f t="shared" si="19"/>
        <v>167267</v>
      </c>
      <c r="O38" s="41">
        <f t="shared" si="19"/>
        <v>167287</v>
      </c>
      <c r="P38" s="99">
        <f t="shared" si="19"/>
        <v>167307</v>
      </c>
      <c r="Q38" s="41">
        <f t="shared" si="19"/>
        <v>167327</v>
      </c>
      <c r="R38" s="99">
        <f t="shared" si="19"/>
        <v>167347</v>
      </c>
      <c r="S38" s="41">
        <f t="shared" si="19"/>
        <v>167367</v>
      </c>
      <c r="T38" s="99">
        <f t="shared" si="19"/>
        <v>167387</v>
      </c>
      <c r="U38" s="41">
        <f t="shared" si="19"/>
        <v>167407</v>
      </c>
      <c r="V38" s="98">
        <f t="shared" si="19"/>
        <v>167427</v>
      </c>
      <c r="W38" s="41">
        <f t="shared" si="19"/>
        <v>167447</v>
      </c>
    </row>
    <row r="39" spans="2:23" ht="15" customHeight="1" thickBot="1">
      <c r="B39" s="217" t="s">
        <v>93</v>
      </c>
      <c r="C39" s="212"/>
      <c r="D39" s="108">
        <f>D37+J1</f>
        <v>37790</v>
      </c>
      <c r="E39" s="109">
        <f>E37+J1</f>
        <v>39200</v>
      </c>
      <c r="F39" s="110">
        <f>F37+J1</f>
        <v>40680</v>
      </c>
      <c r="G39" s="109">
        <f>G37+J1</f>
        <v>42220</v>
      </c>
      <c r="H39" s="110">
        <f>H37+J1</f>
        <v>43760</v>
      </c>
      <c r="I39" s="109">
        <f>I37+J1</f>
        <v>45300</v>
      </c>
      <c r="J39" s="114">
        <f>J37+J1</f>
        <v>46840</v>
      </c>
      <c r="K39" s="114">
        <f>K37+J1</f>
        <v>48380</v>
      </c>
      <c r="L39" s="115">
        <f>L37+J1</f>
        <v>49920</v>
      </c>
      <c r="M39" s="114">
        <f>M37+J1</f>
        <v>51460</v>
      </c>
      <c r="N39" s="116">
        <f>N37+J1</f>
        <v>53000</v>
      </c>
      <c r="O39" s="114">
        <f>O37+J1</f>
        <v>54540</v>
      </c>
      <c r="P39" s="116">
        <f>P37+J1</f>
        <v>56080</v>
      </c>
      <c r="Q39" s="114">
        <f>Q37+J1</f>
        <v>57620</v>
      </c>
      <c r="R39" s="116">
        <f>R37+J1</f>
        <v>59160</v>
      </c>
      <c r="S39" s="114">
        <f>S37+J1</f>
        <v>60700</v>
      </c>
      <c r="T39" s="116">
        <f>T37+J1</f>
        <v>62240</v>
      </c>
      <c r="U39" s="114">
        <f>U37+J1</f>
        <v>63780</v>
      </c>
      <c r="V39" s="115">
        <f>V37+J1</f>
        <v>65320</v>
      </c>
      <c r="W39" s="114">
        <f>W37+J1</f>
        <v>66860</v>
      </c>
    </row>
    <row r="40" spans="2:23" ht="15" customHeight="1">
      <c r="B40" s="215" t="s">
        <v>77</v>
      </c>
      <c r="C40" s="216"/>
      <c r="D40" s="98">
        <f>D38+1</f>
        <v>167068</v>
      </c>
      <c r="E40" s="41">
        <f aca="true" t="shared" si="20" ref="E40:W40">D40+20</f>
        <v>167088</v>
      </c>
      <c r="F40" s="99">
        <f t="shared" si="20"/>
        <v>167108</v>
      </c>
      <c r="G40" s="41">
        <f t="shared" si="20"/>
        <v>167128</v>
      </c>
      <c r="H40" s="100">
        <f t="shared" si="20"/>
        <v>167148</v>
      </c>
      <c r="I40" s="41">
        <f t="shared" si="20"/>
        <v>167168</v>
      </c>
      <c r="J40" s="102">
        <f t="shared" si="20"/>
        <v>167188</v>
      </c>
      <c r="K40" s="101">
        <f t="shared" si="20"/>
        <v>167208</v>
      </c>
      <c r="L40" s="102">
        <f t="shared" si="20"/>
        <v>167228</v>
      </c>
      <c r="M40" s="101">
        <f t="shared" si="20"/>
        <v>167248</v>
      </c>
      <c r="N40" s="102">
        <f t="shared" si="20"/>
        <v>167268</v>
      </c>
      <c r="O40" s="101">
        <f t="shared" si="20"/>
        <v>167288</v>
      </c>
      <c r="P40" s="102">
        <f t="shared" si="20"/>
        <v>167308</v>
      </c>
      <c r="Q40" s="101">
        <f t="shared" si="20"/>
        <v>167328</v>
      </c>
      <c r="R40" s="102">
        <f t="shared" si="20"/>
        <v>167348</v>
      </c>
      <c r="S40" s="101">
        <f t="shared" si="20"/>
        <v>167368</v>
      </c>
      <c r="T40" s="102">
        <f t="shared" si="20"/>
        <v>167388</v>
      </c>
      <c r="U40" s="101">
        <f t="shared" si="20"/>
        <v>167408</v>
      </c>
      <c r="V40" s="103">
        <f t="shared" si="20"/>
        <v>167428</v>
      </c>
      <c r="W40" s="101">
        <f t="shared" si="20"/>
        <v>167448</v>
      </c>
    </row>
    <row r="41" spans="2:23" ht="15" customHeight="1" thickBot="1">
      <c r="B41" s="217" t="s">
        <v>94</v>
      </c>
      <c r="C41" s="212"/>
      <c r="D41" s="113">
        <f>D39+J1</f>
        <v>39710</v>
      </c>
      <c r="E41" s="111">
        <f>E39+J1</f>
        <v>41120</v>
      </c>
      <c r="F41" s="117">
        <f>F39+J1</f>
        <v>42600</v>
      </c>
      <c r="G41" s="111">
        <f>G39+J1</f>
        <v>44140</v>
      </c>
      <c r="H41" s="112">
        <f>H39+J1</f>
        <v>45680</v>
      </c>
      <c r="I41" s="109">
        <f>I39+J1</f>
        <v>47220</v>
      </c>
      <c r="J41" s="114">
        <f>J39+J1</f>
        <v>48760</v>
      </c>
      <c r="K41" s="114">
        <f>K39+J1</f>
        <v>50300</v>
      </c>
      <c r="L41" s="115">
        <f>L39+J1</f>
        <v>51840</v>
      </c>
      <c r="M41" s="114">
        <f>M39+J1</f>
        <v>53380</v>
      </c>
      <c r="N41" s="116">
        <f>N39+J1</f>
        <v>54920</v>
      </c>
      <c r="O41" s="114">
        <f>O39+J1</f>
        <v>56460</v>
      </c>
      <c r="P41" s="116">
        <f>P39+J1</f>
        <v>58000</v>
      </c>
      <c r="Q41" s="114">
        <f>Q39+J1</f>
        <v>59540</v>
      </c>
      <c r="R41" s="116">
        <f>R39+J1</f>
        <v>61080</v>
      </c>
      <c r="S41" s="114">
        <f>S39+J1</f>
        <v>62620</v>
      </c>
      <c r="T41" s="116">
        <f>T39+J1</f>
        <v>64160</v>
      </c>
      <c r="U41" s="114">
        <f>U39+J1</f>
        <v>65700</v>
      </c>
      <c r="V41" s="115">
        <f>V39+J1</f>
        <v>67240</v>
      </c>
      <c r="W41" s="114">
        <f>W39+J1</f>
        <v>68780</v>
      </c>
    </row>
    <row r="42" spans="2:23" ht="15" customHeight="1">
      <c r="B42" s="215" t="s">
        <v>77</v>
      </c>
      <c r="C42" s="216"/>
      <c r="D42" s="103">
        <f>D40+1</f>
        <v>167069</v>
      </c>
      <c r="E42" s="101">
        <f aca="true" t="shared" si="21" ref="E42:W42">D42+20</f>
        <v>167089</v>
      </c>
      <c r="F42" s="102">
        <f t="shared" si="21"/>
        <v>167109</v>
      </c>
      <c r="G42" s="101">
        <f t="shared" si="21"/>
        <v>167129</v>
      </c>
      <c r="H42" s="102">
        <f t="shared" si="21"/>
        <v>167149</v>
      </c>
      <c r="I42" s="41">
        <f t="shared" si="21"/>
        <v>167169</v>
      </c>
      <c r="J42" s="99">
        <f t="shared" si="21"/>
        <v>167189</v>
      </c>
      <c r="K42" s="41">
        <f t="shared" si="21"/>
        <v>167209</v>
      </c>
      <c r="L42" s="99">
        <f t="shared" si="21"/>
        <v>167229</v>
      </c>
      <c r="M42" s="41">
        <f t="shared" si="21"/>
        <v>167249</v>
      </c>
      <c r="N42" s="99">
        <f t="shared" si="21"/>
        <v>167269</v>
      </c>
      <c r="O42" s="41">
        <f t="shared" si="21"/>
        <v>167289</v>
      </c>
      <c r="P42" s="99">
        <f t="shared" si="21"/>
        <v>167309</v>
      </c>
      <c r="Q42" s="41">
        <f t="shared" si="21"/>
        <v>167329</v>
      </c>
      <c r="R42" s="99">
        <f t="shared" si="21"/>
        <v>167349</v>
      </c>
      <c r="S42" s="41">
        <f t="shared" si="21"/>
        <v>167369</v>
      </c>
      <c r="T42" s="99">
        <f t="shared" si="21"/>
        <v>167389</v>
      </c>
      <c r="U42" s="41">
        <f t="shared" si="21"/>
        <v>167409</v>
      </c>
      <c r="V42" s="98">
        <f t="shared" si="21"/>
        <v>167429</v>
      </c>
      <c r="W42" s="41">
        <f t="shared" si="21"/>
        <v>167449</v>
      </c>
    </row>
    <row r="43" spans="2:23" ht="15" customHeight="1" thickBot="1">
      <c r="B43" s="220" t="s">
        <v>73</v>
      </c>
      <c r="C43" s="221"/>
      <c r="D43" s="113">
        <f>D41+J1</f>
        <v>41630</v>
      </c>
      <c r="E43" s="111">
        <f>E41+J1</f>
        <v>43040</v>
      </c>
      <c r="F43" s="117">
        <f>F41+J1</f>
        <v>44520</v>
      </c>
      <c r="G43" s="111">
        <f>G41+J1</f>
        <v>46060</v>
      </c>
      <c r="H43" s="117">
        <f>H41+J1</f>
        <v>47600</v>
      </c>
      <c r="I43" s="111">
        <f>I41+J1</f>
        <v>49140</v>
      </c>
      <c r="J43" s="114">
        <f>J41+J1</f>
        <v>50680</v>
      </c>
      <c r="K43" s="114">
        <f>K41+J1</f>
        <v>52220</v>
      </c>
      <c r="L43" s="115">
        <f>L41+J1</f>
        <v>53760</v>
      </c>
      <c r="M43" s="114">
        <f>M41+J1</f>
        <v>55300</v>
      </c>
      <c r="N43" s="116">
        <f>N41+J1</f>
        <v>56840</v>
      </c>
      <c r="O43" s="114">
        <f>O41+J1</f>
        <v>58380</v>
      </c>
      <c r="P43" s="116">
        <f>P41+J1</f>
        <v>59920</v>
      </c>
      <c r="Q43" s="114">
        <f>Q41+J1</f>
        <v>61460</v>
      </c>
      <c r="R43" s="116">
        <f>R41+J1</f>
        <v>63000</v>
      </c>
      <c r="S43" s="114">
        <f>S41+J1</f>
        <v>64540</v>
      </c>
      <c r="T43" s="116">
        <f>T41+J1</f>
        <v>66080</v>
      </c>
      <c r="U43" s="114">
        <f>U41+J1</f>
        <v>67620</v>
      </c>
      <c r="V43" s="115">
        <f>V41+J1</f>
        <v>69160</v>
      </c>
      <c r="W43" s="114">
        <f>W41+J1</f>
        <v>70700</v>
      </c>
    </row>
    <row r="62" spans="4:15" ht="13.5"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</row>
    <row r="63" spans="4:15" ht="13.5"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4:15" ht="13.5"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</row>
    <row r="65" spans="4:15" ht="13.5"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4:15" ht="13.5"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</row>
    <row r="67" spans="4:15" ht="13.5"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</sheetData>
  <sheetProtection/>
  <mergeCells count="40">
    <mergeCell ref="B36:C36"/>
    <mergeCell ref="B37:C37"/>
    <mergeCell ref="B31:C31"/>
    <mergeCell ref="B32:C32"/>
    <mergeCell ref="B43:C43"/>
    <mergeCell ref="B39:C39"/>
    <mergeCell ref="B40:C40"/>
    <mergeCell ref="B41:C41"/>
    <mergeCell ref="B42:C42"/>
    <mergeCell ref="B33:C33"/>
    <mergeCell ref="B34:C34"/>
    <mergeCell ref="B35:C35"/>
    <mergeCell ref="B22:C22"/>
    <mergeCell ref="B23:C23"/>
    <mergeCell ref="B24:C24"/>
    <mergeCell ref="B25:C25"/>
    <mergeCell ref="B26:C26"/>
    <mergeCell ref="B38:C38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7" r:id="rId2"/>
  <rowBreaks count="1" manualBreakCount="1">
    <brk id="43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1.875" style="0" customWidth="1"/>
  </cols>
  <sheetData>
    <row r="1" ht="27" customHeight="1" thickBot="1">
      <c r="A1" s="54"/>
    </row>
    <row r="2" spans="2:5" ht="27" customHeight="1" thickBot="1">
      <c r="B2" s="237" t="s">
        <v>169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'ｺｰﾄﾞ一覧'!D23</f>
        <v>166550</v>
      </c>
      <c r="C4" s="20" t="s">
        <v>20</v>
      </c>
      <c r="D4" s="20" t="s">
        <v>22</v>
      </c>
      <c r="E4" s="121">
        <f>'基本'!D13*2</f>
        <v>2920</v>
      </c>
    </row>
    <row r="5" spans="2:5" ht="18.75" customHeight="1">
      <c r="B5" s="43">
        <f>B4+1</f>
        <v>166551</v>
      </c>
      <c r="C5" s="21" t="s">
        <v>21</v>
      </c>
      <c r="D5" s="21" t="s">
        <v>23</v>
      </c>
      <c r="E5" s="122">
        <f>'基本'!D14*2</f>
        <v>5470</v>
      </c>
    </row>
    <row r="6" spans="2:5" ht="18.75" customHeight="1">
      <c r="B6" s="43">
        <f aca="true" t="shared" si="0" ref="B6:B22">B5+1</f>
        <v>166552</v>
      </c>
      <c r="C6" s="21" t="s">
        <v>24</v>
      </c>
      <c r="D6" s="21" t="s">
        <v>36</v>
      </c>
      <c r="E6" s="122">
        <f>'基本'!D16*2</f>
        <v>7650</v>
      </c>
    </row>
    <row r="7" spans="2:5" ht="18.75" customHeight="1">
      <c r="B7" s="43">
        <f t="shared" si="0"/>
        <v>166553</v>
      </c>
      <c r="C7" s="21" t="s">
        <v>25</v>
      </c>
      <c r="D7" s="21" t="s">
        <v>37</v>
      </c>
      <c r="E7" s="122">
        <f>E6+E34</f>
        <v>9570</v>
      </c>
    </row>
    <row r="8" spans="2:5" ht="18.75" customHeight="1">
      <c r="B8" s="43">
        <f t="shared" si="0"/>
        <v>166554</v>
      </c>
      <c r="C8" s="21" t="s">
        <v>26</v>
      </c>
      <c r="D8" s="21" t="s">
        <v>38</v>
      </c>
      <c r="E8" s="122">
        <f>E7+E34</f>
        <v>11490</v>
      </c>
    </row>
    <row r="9" spans="2:5" ht="18.75" customHeight="1">
      <c r="B9" s="43">
        <f t="shared" si="0"/>
        <v>166555</v>
      </c>
      <c r="C9" s="21" t="s">
        <v>27</v>
      </c>
      <c r="D9" s="21" t="s">
        <v>39</v>
      </c>
      <c r="E9" s="122">
        <f>E8+E34</f>
        <v>13410</v>
      </c>
    </row>
    <row r="10" spans="2:5" ht="18.75" customHeight="1">
      <c r="B10" s="43">
        <f t="shared" si="0"/>
        <v>166556</v>
      </c>
      <c r="C10" s="21" t="s">
        <v>110</v>
      </c>
      <c r="D10" s="21" t="s">
        <v>40</v>
      </c>
      <c r="E10" s="122">
        <f>E9+E34</f>
        <v>15330</v>
      </c>
    </row>
    <row r="11" spans="2:5" ht="18.75" customHeight="1">
      <c r="B11" s="43">
        <f t="shared" si="0"/>
        <v>166557</v>
      </c>
      <c r="C11" s="21" t="s">
        <v>28</v>
      </c>
      <c r="D11" s="21" t="s">
        <v>41</v>
      </c>
      <c r="E11" s="122">
        <f>E10+E34</f>
        <v>17250</v>
      </c>
    </row>
    <row r="12" spans="2:5" ht="18.75" customHeight="1">
      <c r="B12" s="43">
        <f t="shared" si="0"/>
        <v>166558</v>
      </c>
      <c r="C12" s="21" t="s">
        <v>111</v>
      </c>
      <c r="D12" s="21" t="s">
        <v>42</v>
      </c>
      <c r="E12" s="122">
        <f>E11+E34</f>
        <v>19170</v>
      </c>
    </row>
    <row r="13" spans="2:5" ht="18.75" customHeight="1">
      <c r="B13" s="43">
        <f t="shared" si="0"/>
        <v>166559</v>
      </c>
      <c r="C13" s="21" t="s">
        <v>29</v>
      </c>
      <c r="D13" s="21" t="s">
        <v>43</v>
      </c>
      <c r="E13" s="122">
        <f>E12+E34</f>
        <v>21090</v>
      </c>
    </row>
    <row r="14" spans="2:5" ht="18.75" customHeight="1">
      <c r="B14" s="43">
        <f t="shared" si="0"/>
        <v>166560</v>
      </c>
      <c r="C14" s="21" t="s">
        <v>109</v>
      </c>
      <c r="D14" s="21" t="s">
        <v>154</v>
      </c>
      <c r="E14" s="122">
        <f>E13+E34</f>
        <v>23010</v>
      </c>
    </row>
    <row r="15" spans="2:5" ht="18.75" customHeight="1">
      <c r="B15" s="43">
        <f t="shared" si="0"/>
        <v>166561</v>
      </c>
      <c r="C15" s="21" t="s">
        <v>30</v>
      </c>
      <c r="D15" s="21" t="s">
        <v>45</v>
      </c>
      <c r="E15" s="122">
        <f>E14+E34</f>
        <v>24930</v>
      </c>
    </row>
    <row r="16" spans="2:5" ht="18.75" customHeight="1">
      <c r="B16" s="43">
        <f t="shared" si="0"/>
        <v>166562</v>
      </c>
      <c r="C16" s="21" t="s">
        <v>112</v>
      </c>
      <c r="D16" s="21" t="s">
        <v>46</v>
      </c>
      <c r="E16" s="122">
        <f>E15+E34</f>
        <v>26850</v>
      </c>
    </row>
    <row r="17" spans="2:5" ht="18.75" customHeight="1">
      <c r="B17" s="43">
        <f t="shared" si="0"/>
        <v>166563</v>
      </c>
      <c r="C17" s="21" t="s">
        <v>31</v>
      </c>
      <c r="D17" s="21" t="s">
        <v>47</v>
      </c>
      <c r="E17" s="122">
        <f>E16+E34</f>
        <v>28770</v>
      </c>
    </row>
    <row r="18" spans="2:5" ht="18.75" customHeight="1">
      <c r="B18" s="43">
        <f t="shared" si="0"/>
        <v>166564</v>
      </c>
      <c r="C18" s="21" t="s">
        <v>113</v>
      </c>
      <c r="D18" s="21" t="s">
        <v>48</v>
      </c>
      <c r="E18" s="122">
        <f>E17+E34</f>
        <v>30690</v>
      </c>
    </row>
    <row r="19" spans="2:5" ht="18.75" customHeight="1">
      <c r="B19" s="43">
        <f t="shared" si="0"/>
        <v>166565</v>
      </c>
      <c r="C19" s="21" t="s">
        <v>32</v>
      </c>
      <c r="D19" s="21" t="s">
        <v>49</v>
      </c>
      <c r="E19" s="122">
        <f>E18+E34</f>
        <v>32610</v>
      </c>
    </row>
    <row r="20" spans="2:5" ht="18.75" customHeight="1">
      <c r="B20" s="43">
        <f t="shared" si="0"/>
        <v>166566</v>
      </c>
      <c r="C20" s="21" t="s">
        <v>114</v>
      </c>
      <c r="D20" s="21" t="s">
        <v>50</v>
      </c>
      <c r="E20" s="122">
        <f>E19+E34</f>
        <v>34530</v>
      </c>
    </row>
    <row r="21" spans="2:5" ht="18.75" customHeight="1">
      <c r="B21" s="43">
        <f t="shared" si="0"/>
        <v>166567</v>
      </c>
      <c r="C21" s="21" t="s">
        <v>95</v>
      </c>
      <c r="D21" s="21" t="s">
        <v>51</v>
      </c>
      <c r="E21" s="122">
        <f>E20+E34</f>
        <v>36450</v>
      </c>
    </row>
    <row r="22" spans="2:5" ht="18.75" customHeight="1">
      <c r="B22" s="43">
        <f t="shared" si="0"/>
        <v>166568</v>
      </c>
      <c r="C22" s="21" t="s">
        <v>96</v>
      </c>
      <c r="D22" s="21" t="s">
        <v>52</v>
      </c>
      <c r="E22" s="122">
        <f>E21+E34</f>
        <v>38370</v>
      </c>
    </row>
    <row r="23" spans="2:5" ht="18.75" customHeight="1">
      <c r="B23" s="43">
        <f>B22+1</f>
        <v>166569</v>
      </c>
      <c r="C23" s="21" t="s">
        <v>33</v>
      </c>
      <c r="D23" s="21" t="s">
        <v>53</v>
      </c>
      <c r="E23" s="122">
        <f>E22+E34</f>
        <v>40290</v>
      </c>
    </row>
    <row r="24" spans="2:5" ht="18.75" customHeight="1">
      <c r="B24" s="43">
        <f>B23+1</f>
        <v>166570</v>
      </c>
      <c r="C24" s="21" t="s">
        <v>34</v>
      </c>
      <c r="D24" s="21" t="s">
        <v>103</v>
      </c>
      <c r="E24" s="122">
        <f>E23+E34</f>
        <v>42210</v>
      </c>
    </row>
    <row r="25" spans="2:5" ht="18.75" customHeight="1">
      <c r="B25" s="43">
        <f aca="true" t="shared" si="1" ref="B25:B32">B24+1</f>
        <v>166571</v>
      </c>
      <c r="C25" s="21" t="s">
        <v>104</v>
      </c>
      <c r="D25" s="21" t="s">
        <v>118</v>
      </c>
      <c r="E25" s="122">
        <f>E24+E34</f>
        <v>44130</v>
      </c>
    </row>
    <row r="26" spans="2:5" ht="18.75" customHeight="1">
      <c r="B26" s="43">
        <f t="shared" si="1"/>
        <v>166572</v>
      </c>
      <c r="C26" s="21" t="s">
        <v>105</v>
      </c>
      <c r="D26" s="21" t="s">
        <v>119</v>
      </c>
      <c r="E26" s="122">
        <f>E25+E34</f>
        <v>46050</v>
      </c>
    </row>
    <row r="27" spans="2:5" ht="18.75" customHeight="1">
      <c r="B27" s="43">
        <f t="shared" si="1"/>
        <v>166573</v>
      </c>
      <c r="C27" s="21" t="s">
        <v>106</v>
      </c>
      <c r="D27" s="21" t="s">
        <v>120</v>
      </c>
      <c r="E27" s="122">
        <f>E26+E34</f>
        <v>47970</v>
      </c>
    </row>
    <row r="28" spans="2:5" ht="18.75" customHeight="1">
      <c r="B28" s="43">
        <f t="shared" si="1"/>
        <v>166574</v>
      </c>
      <c r="C28" s="21" t="s">
        <v>107</v>
      </c>
      <c r="D28" s="21" t="s">
        <v>121</v>
      </c>
      <c r="E28" s="122">
        <f>E27+E34</f>
        <v>49890</v>
      </c>
    </row>
    <row r="29" spans="2:5" ht="18.75" customHeight="1">
      <c r="B29" s="43">
        <f t="shared" si="1"/>
        <v>166575</v>
      </c>
      <c r="C29" s="21" t="s">
        <v>108</v>
      </c>
      <c r="D29" s="21" t="s">
        <v>122</v>
      </c>
      <c r="E29" s="122">
        <f>E28+E34</f>
        <v>51810</v>
      </c>
    </row>
    <row r="30" spans="2:5" ht="18.75" customHeight="1">
      <c r="B30" s="43">
        <f t="shared" si="1"/>
        <v>166576</v>
      </c>
      <c r="C30" s="21" t="s">
        <v>115</v>
      </c>
      <c r="D30" s="21" t="s">
        <v>123</v>
      </c>
      <c r="E30" s="122">
        <f>E29+E34</f>
        <v>53730</v>
      </c>
    </row>
    <row r="31" spans="2:5" ht="18.75" customHeight="1">
      <c r="B31" s="43">
        <f t="shared" si="1"/>
        <v>166577</v>
      </c>
      <c r="C31" s="21" t="s">
        <v>116</v>
      </c>
      <c r="D31" s="21" t="s">
        <v>124</v>
      </c>
      <c r="E31" s="122">
        <f>E30+E34</f>
        <v>55650</v>
      </c>
    </row>
    <row r="32" spans="2:5" ht="18.75" customHeight="1" thickBot="1">
      <c r="B32" s="44">
        <f t="shared" si="1"/>
        <v>166578</v>
      </c>
      <c r="C32" s="45" t="s">
        <v>117</v>
      </c>
      <c r="D32" s="45" t="s">
        <v>125</v>
      </c>
      <c r="E32" s="123">
        <f>E31+E34</f>
        <v>57570</v>
      </c>
    </row>
    <row r="33" ht="18.75" customHeight="1" thickBot="1">
      <c r="E33" s="48"/>
    </row>
    <row r="34" spans="3:5" ht="18.75" customHeight="1" thickBot="1">
      <c r="C34" s="209" t="s">
        <v>170</v>
      </c>
      <c r="D34" s="210"/>
      <c r="E34" s="124">
        <f>'基本'!D18*2</f>
        <v>1920</v>
      </c>
    </row>
  </sheetData>
  <sheetProtection/>
  <mergeCells count="3">
    <mergeCell ref="B2:E2"/>
    <mergeCell ref="C3:D3"/>
    <mergeCell ref="C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0.6171875" style="0" customWidth="1"/>
    <col min="2" max="23" width="8.625" style="0" customWidth="1"/>
    <col min="24" max="24" width="0.2421875" style="0" customWidth="1"/>
  </cols>
  <sheetData>
    <row r="1" spans="1:12" ht="30" customHeight="1" thickBot="1">
      <c r="A1" s="46"/>
      <c r="B1" s="46" t="s">
        <v>184</v>
      </c>
      <c r="C1" s="46"/>
      <c r="H1" s="172"/>
      <c r="I1" s="172"/>
      <c r="J1">
        <f>'基本'!D9*2</f>
        <v>1540</v>
      </c>
      <c r="K1" s="173" t="s">
        <v>160</v>
      </c>
      <c r="L1" s="172"/>
    </row>
    <row r="2" spans="2:23" ht="15" customHeight="1">
      <c r="B2" s="222" t="s">
        <v>55</v>
      </c>
      <c r="C2" s="223"/>
      <c r="D2" s="39" t="s">
        <v>102</v>
      </c>
      <c r="E2" s="39" t="s">
        <v>102</v>
      </c>
      <c r="F2" s="39" t="s">
        <v>102</v>
      </c>
      <c r="G2" s="39" t="s">
        <v>102</v>
      </c>
      <c r="H2" s="39" t="s">
        <v>102</v>
      </c>
      <c r="I2" s="39" t="s">
        <v>102</v>
      </c>
      <c r="J2" s="39" t="s">
        <v>102</v>
      </c>
      <c r="K2" s="39" t="s">
        <v>102</v>
      </c>
      <c r="L2" s="39" t="s">
        <v>102</v>
      </c>
      <c r="M2" s="39" t="s">
        <v>102</v>
      </c>
      <c r="N2" s="39" t="s">
        <v>102</v>
      </c>
      <c r="O2" s="39" t="s">
        <v>102</v>
      </c>
      <c r="P2" s="39" t="s">
        <v>102</v>
      </c>
      <c r="Q2" s="39" t="s">
        <v>102</v>
      </c>
      <c r="R2" s="39" t="s">
        <v>102</v>
      </c>
      <c r="S2" s="39" t="s">
        <v>102</v>
      </c>
      <c r="T2" s="39" t="s">
        <v>102</v>
      </c>
      <c r="U2" s="39" t="s">
        <v>102</v>
      </c>
      <c r="V2" s="39" t="s">
        <v>102</v>
      </c>
      <c r="W2" s="47" t="s">
        <v>102</v>
      </c>
    </row>
    <row r="3" spans="2:23" ht="15" customHeight="1" thickBot="1">
      <c r="B3" s="224" t="s">
        <v>56</v>
      </c>
      <c r="C3" s="225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26" t="s">
        <v>100</v>
      </c>
      <c r="C4" s="214"/>
      <c r="D4" s="98">
        <f>'ｺｰﾄﾞ一覧'!D24</f>
        <v>167550</v>
      </c>
      <c r="E4" s="41">
        <f>D4+20</f>
        <v>167570</v>
      </c>
      <c r="F4" s="99">
        <f aca="true" t="shared" si="0" ref="F4:W8">E4+20</f>
        <v>167590</v>
      </c>
      <c r="G4" s="41">
        <f t="shared" si="0"/>
        <v>167610</v>
      </c>
      <c r="H4" s="99">
        <f t="shared" si="0"/>
        <v>167630</v>
      </c>
      <c r="I4" s="41">
        <f t="shared" si="0"/>
        <v>167650</v>
      </c>
      <c r="J4" s="99">
        <f t="shared" si="0"/>
        <v>167670</v>
      </c>
      <c r="K4" s="41">
        <f t="shared" si="0"/>
        <v>167690</v>
      </c>
      <c r="L4" s="99">
        <f t="shared" si="0"/>
        <v>167710</v>
      </c>
      <c r="M4" s="41">
        <f t="shared" si="0"/>
        <v>167730</v>
      </c>
      <c r="N4" s="99">
        <f t="shared" si="0"/>
        <v>167750</v>
      </c>
      <c r="O4" s="41">
        <f t="shared" si="0"/>
        <v>167770</v>
      </c>
      <c r="P4" s="99">
        <f t="shared" si="0"/>
        <v>167790</v>
      </c>
      <c r="Q4" s="41">
        <f t="shared" si="0"/>
        <v>167810</v>
      </c>
      <c r="R4" s="99">
        <f t="shared" si="0"/>
        <v>167830</v>
      </c>
      <c r="S4" s="41">
        <f t="shared" si="0"/>
        <v>167850</v>
      </c>
      <c r="T4" s="99">
        <f t="shared" si="0"/>
        <v>167870</v>
      </c>
      <c r="U4" s="41">
        <f t="shared" si="0"/>
        <v>167890</v>
      </c>
      <c r="V4" s="99">
        <f t="shared" si="0"/>
        <v>167910</v>
      </c>
      <c r="W4" s="41">
        <f t="shared" si="0"/>
        <v>167930</v>
      </c>
    </row>
    <row r="5" spans="2:23" ht="15" customHeight="1" thickBot="1">
      <c r="B5" s="211" t="s">
        <v>97</v>
      </c>
      <c r="C5" s="212"/>
      <c r="D5" s="108">
        <f>'基本'!D13*2+'基本'!D6*2</f>
        <v>4960</v>
      </c>
      <c r="E5" s="125">
        <f>('基本'!D14+'基本'!D8)*2</f>
        <v>7210</v>
      </c>
      <c r="F5" s="110">
        <f>'基本'!D16*2+J1</f>
        <v>9190</v>
      </c>
      <c r="G5" s="109">
        <f>'基本'!D16*2+'基本'!D18*2+J1</f>
        <v>11110</v>
      </c>
      <c r="H5" s="110">
        <f>'基本'!D16*2+'基本'!D18*2*2+J1</f>
        <v>13030</v>
      </c>
      <c r="I5" s="109">
        <f>'基本'!D16*2+'基本'!D18*3*2+J1</f>
        <v>14950</v>
      </c>
      <c r="J5" s="110">
        <f>'基本'!D16*2+'基本'!D18*4*2+J1</f>
        <v>16870</v>
      </c>
      <c r="K5" s="109">
        <f>'基本'!D16*2+'基本'!D18*5*2+J1</f>
        <v>18790</v>
      </c>
      <c r="L5" s="110">
        <f>'基本'!D16*2+'基本'!D18*6*2+J1</f>
        <v>20710</v>
      </c>
      <c r="M5" s="109">
        <f>'基本'!D16*2+'基本'!D18*7*2+J1</f>
        <v>22630</v>
      </c>
      <c r="N5" s="109">
        <f>'基本'!D16*2+'基本'!D18*8*2+J1</f>
        <v>24550</v>
      </c>
      <c r="O5" s="109">
        <f>'基本'!D16*2+'基本'!D18*9*2+J1</f>
        <v>26470</v>
      </c>
      <c r="P5" s="109">
        <f>'基本'!D16*2+'基本'!D18*10*2+J1</f>
        <v>28390</v>
      </c>
      <c r="Q5" s="109">
        <f>'基本'!D16*2+'基本'!D18*11*2+J1</f>
        <v>30310</v>
      </c>
      <c r="R5" s="109">
        <f>'基本'!D16*2+'基本'!D18*12*2+J1</f>
        <v>32230</v>
      </c>
      <c r="S5" s="109">
        <f>'基本'!D16*2+'基本'!D18*13*2+J1</f>
        <v>34150</v>
      </c>
      <c r="T5" s="109">
        <f>'基本'!D16*2+'基本'!D18*14*2+J1</f>
        <v>36070</v>
      </c>
      <c r="U5" s="109">
        <f>'基本'!D16*2+'基本'!D18*15*2+J1</f>
        <v>37990</v>
      </c>
      <c r="V5" s="109">
        <f>'基本'!D16*2+'基本'!D18*16*2+J1</f>
        <v>39910</v>
      </c>
      <c r="W5" s="109">
        <f>'基本'!D16*2+'基本'!D18*17*2+J1</f>
        <v>41830</v>
      </c>
    </row>
    <row r="6" spans="2:23" ht="15" customHeight="1">
      <c r="B6" s="213" t="s">
        <v>101</v>
      </c>
      <c r="C6" s="229"/>
      <c r="D6" s="41">
        <f>D4+1</f>
        <v>167551</v>
      </c>
      <c r="E6" s="41">
        <f>D6+20</f>
        <v>167571</v>
      </c>
      <c r="F6" s="41">
        <f t="shared" si="0"/>
        <v>167591</v>
      </c>
      <c r="G6" s="41">
        <f t="shared" si="0"/>
        <v>167611</v>
      </c>
      <c r="H6" s="100">
        <f t="shared" si="0"/>
        <v>167631</v>
      </c>
      <c r="I6" s="41">
        <f t="shared" si="0"/>
        <v>167651</v>
      </c>
      <c r="J6" s="99">
        <f t="shared" si="0"/>
        <v>167671</v>
      </c>
      <c r="K6" s="41">
        <f t="shared" si="0"/>
        <v>167691</v>
      </c>
      <c r="L6" s="99">
        <f t="shared" si="0"/>
        <v>167711</v>
      </c>
      <c r="M6" s="41">
        <f t="shared" si="0"/>
        <v>167731</v>
      </c>
      <c r="N6" s="99">
        <f t="shared" si="0"/>
        <v>167751</v>
      </c>
      <c r="O6" s="41">
        <f t="shared" si="0"/>
        <v>167771</v>
      </c>
      <c r="P6" s="99">
        <f t="shared" si="0"/>
        <v>167791</v>
      </c>
      <c r="Q6" s="41">
        <f t="shared" si="0"/>
        <v>167811</v>
      </c>
      <c r="R6" s="99">
        <f t="shared" si="0"/>
        <v>167831</v>
      </c>
      <c r="S6" s="41">
        <f t="shared" si="0"/>
        <v>167851</v>
      </c>
      <c r="T6" s="99">
        <f t="shared" si="0"/>
        <v>167871</v>
      </c>
      <c r="U6" s="41">
        <f t="shared" si="0"/>
        <v>167891</v>
      </c>
      <c r="V6" s="99">
        <f t="shared" si="0"/>
        <v>167911</v>
      </c>
      <c r="W6" s="41">
        <f t="shared" si="0"/>
        <v>167931</v>
      </c>
    </row>
    <row r="7" spans="2:23" ht="15" customHeight="1" thickBot="1">
      <c r="B7" s="217" t="s">
        <v>78</v>
      </c>
      <c r="C7" s="212"/>
      <c r="D7" s="126">
        <f>'基本'!D13*2+'基本'!D6*2+'基本'!D8*2</f>
        <v>6700</v>
      </c>
      <c r="E7" s="111">
        <f>E5+J1</f>
        <v>8750</v>
      </c>
      <c r="F7" s="111">
        <f>F5+J1</f>
        <v>10730</v>
      </c>
      <c r="G7" s="111">
        <f>G5+J1</f>
        <v>12650</v>
      </c>
      <c r="H7" s="112">
        <f>H5+J1</f>
        <v>14570</v>
      </c>
      <c r="I7" s="111">
        <f>I5+J1</f>
        <v>16490</v>
      </c>
      <c r="J7" s="111">
        <f>J5+J1</f>
        <v>18410</v>
      </c>
      <c r="K7" s="111">
        <f>K5+J1</f>
        <v>20330</v>
      </c>
      <c r="L7" s="111">
        <f>L5+J1</f>
        <v>22250</v>
      </c>
      <c r="M7" s="111">
        <f>M5+J1</f>
        <v>24170</v>
      </c>
      <c r="N7" s="111">
        <f>N5+J1</f>
        <v>26090</v>
      </c>
      <c r="O7" s="111">
        <f>O5+J1</f>
        <v>28010</v>
      </c>
      <c r="P7" s="111">
        <f>P5+J1</f>
        <v>29930</v>
      </c>
      <c r="Q7" s="111">
        <f>Q5+J1</f>
        <v>31850</v>
      </c>
      <c r="R7" s="111">
        <f>R5+J1</f>
        <v>33770</v>
      </c>
      <c r="S7" s="111">
        <f>S5+J1</f>
        <v>35690</v>
      </c>
      <c r="T7" s="111">
        <f>T5+J1</f>
        <v>37610</v>
      </c>
      <c r="U7" s="111">
        <f>U5+J1</f>
        <v>39530</v>
      </c>
      <c r="V7" s="113">
        <f>V5+J1</f>
        <v>41450</v>
      </c>
      <c r="W7" s="114">
        <f>W5+J1</f>
        <v>43370</v>
      </c>
    </row>
    <row r="8" spans="2:23" ht="15" customHeight="1">
      <c r="B8" s="213" t="s">
        <v>101</v>
      </c>
      <c r="C8" s="229"/>
      <c r="D8" s="41">
        <f>D6+1</f>
        <v>167552</v>
      </c>
      <c r="E8" s="101">
        <f>D8+20</f>
        <v>167572</v>
      </c>
      <c r="F8" s="102">
        <f t="shared" si="0"/>
        <v>167592</v>
      </c>
      <c r="G8" s="101">
        <f>F8+20</f>
        <v>167612</v>
      </c>
      <c r="H8" s="102">
        <f t="shared" si="0"/>
        <v>167632</v>
      </c>
      <c r="I8" s="101">
        <f t="shared" si="0"/>
        <v>167652</v>
      </c>
      <c r="J8" s="102">
        <f t="shared" si="0"/>
        <v>167672</v>
      </c>
      <c r="K8" s="101">
        <f t="shared" si="0"/>
        <v>167692</v>
      </c>
      <c r="L8" s="102">
        <f t="shared" si="0"/>
        <v>167712</v>
      </c>
      <c r="M8" s="41">
        <f t="shared" si="0"/>
        <v>167732</v>
      </c>
      <c r="N8" s="102">
        <f t="shared" si="0"/>
        <v>167752</v>
      </c>
      <c r="O8" s="41">
        <f t="shared" si="0"/>
        <v>167772</v>
      </c>
      <c r="P8" s="102">
        <f t="shared" si="0"/>
        <v>167792</v>
      </c>
      <c r="Q8" s="41">
        <f t="shared" si="0"/>
        <v>167812</v>
      </c>
      <c r="R8" s="102">
        <f t="shared" si="0"/>
        <v>167832</v>
      </c>
      <c r="S8" s="41">
        <f t="shared" si="0"/>
        <v>167852</v>
      </c>
      <c r="T8" s="102">
        <f t="shared" si="0"/>
        <v>167872</v>
      </c>
      <c r="U8" s="41">
        <f t="shared" si="0"/>
        <v>167892</v>
      </c>
      <c r="V8" s="98">
        <f t="shared" si="0"/>
        <v>167912</v>
      </c>
      <c r="W8" s="41">
        <f t="shared" si="0"/>
        <v>167932</v>
      </c>
    </row>
    <row r="9" spans="2:23" ht="15" customHeight="1" thickBot="1">
      <c r="B9" s="217" t="s">
        <v>79</v>
      </c>
      <c r="C9" s="212"/>
      <c r="D9" s="127">
        <f>'基本'!D13*2+'基本'!D6*2+'基本'!D8*2+J1</f>
        <v>8240</v>
      </c>
      <c r="E9" s="109">
        <f>E7+J1</f>
        <v>10290</v>
      </c>
      <c r="F9" s="110">
        <f>F7+J1</f>
        <v>12270</v>
      </c>
      <c r="G9" s="109">
        <f>G7+J1</f>
        <v>14190</v>
      </c>
      <c r="H9" s="110">
        <f>H7+J1</f>
        <v>16110</v>
      </c>
      <c r="I9" s="109">
        <f>I7+J1</f>
        <v>18030</v>
      </c>
      <c r="J9" s="109">
        <f>J7+J1</f>
        <v>19950</v>
      </c>
      <c r="K9" s="109">
        <f>K7+J1</f>
        <v>21870</v>
      </c>
      <c r="L9" s="108">
        <f>L7+J1</f>
        <v>23790</v>
      </c>
      <c r="M9" s="109">
        <f>M7+J1</f>
        <v>25710</v>
      </c>
      <c r="N9" s="110">
        <f>N7+J1</f>
        <v>27630</v>
      </c>
      <c r="O9" s="109">
        <f>O7+J1</f>
        <v>29550</v>
      </c>
      <c r="P9" s="110">
        <f>P7+J1</f>
        <v>31470</v>
      </c>
      <c r="Q9" s="109">
        <f>Q7+J1</f>
        <v>33390</v>
      </c>
      <c r="R9" s="110">
        <f>R7+J1</f>
        <v>35310</v>
      </c>
      <c r="S9" s="109">
        <f>S7+J1</f>
        <v>37230</v>
      </c>
      <c r="T9" s="110">
        <f>T7+J1</f>
        <v>39150</v>
      </c>
      <c r="U9" s="109">
        <f>U7+J1</f>
        <v>41070</v>
      </c>
      <c r="V9" s="108">
        <f>V7+J1</f>
        <v>42990</v>
      </c>
      <c r="W9" s="109">
        <f>W7+J1</f>
        <v>44910</v>
      </c>
    </row>
    <row r="10" spans="2:23" ht="15" customHeight="1">
      <c r="B10" s="213" t="s">
        <v>101</v>
      </c>
      <c r="C10" s="229"/>
      <c r="D10" s="41">
        <f>D8+1</f>
        <v>167553</v>
      </c>
      <c r="E10" s="41">
        <f>D10+20</f>
        <v>167573</v>
      </c>
      <c r="F10" s="100">
        <f aca="true" t="shared" si="1" ref="F10:W10">E10+20</f>
        <v>167593</v>
      </c>
      <c r="G10" s="41">
        <f t="shared" si="1"/>
        <v>167613</v>
      </c>
      <c r="H10" s="100">
        <f t="shared" si="1"/>
        <v>167633</v>
      </c>
      <c r="I10" s="41">
        <f t="shared" si="1"/>
        <v>167653</v>
      </c>
      <c r="J10" s="98">
        <f t="shared" si="1"/>
        <v>167673</v>
      </c>
      <c r="K10" s="41">
        <f t="shared" si="1"/>
        <v>167693</v>
      </c>
      <c r="L10" s="99">
        <f t="shared" si="1"/>
        <v>167713</v>
      </c>
      <c r="M10" s="41">
        <f t="shared" si="1"/>
        <v>167733</v>
      </c>
      <c r="N10" s="99">
        <f t="shared" si="1"/>
        <v>167753</v>
      </c>
      <c r="O10" s="41">
        <f t="shared" si="1"/>
        <v>167773</v>
      </c>
      <c r="P10" s="99">
        <f t="shared" si="1"/>
        <v>167793</v>
      </c>
      <c r="Q10" s="41">
        <f t="shared" si="1"/>
        <v>167813</v>
      </c>
      <c r="R10" s="99">
        <f t="shared" si="1"/>
        <v>167833</v>
      </c>
      <c r="S10" s="41">
        <f t="shared" si="1"/>
        <v>167853</v>
      </c>
      <c r="T10" s="99">
        <f t="shared" si="1"/>
        <v>167873</v>
      </c>
      <c r="U10" s="41">
        <f t="shared" si="1"/>
        <v>167893</v>
      </c>
      <c r="V10" s="98">
        <f t="shared" si="1"/>
        <v>167913</v>
      </c>
      <c r="W10" s="41">
        <f t="shared" si="1"/>
        <v>167933</v>
      </c>
    </row>
    <row r="11" spans="2:23" ht="15" customHeight="1" thickBot="1">
      <c r="B11" s="217" t="s">
        <v>80</v>
      </c>
      <c r="C11" s="212"/>
      <c r="D11" s="111">
        <f>D9+J1</f>
        <v>9780</v>
      </c>
      <c r="E11" s="111">
        <f>E9+J1</f>
        <v>11830</v>
      </c>
      <c r="F11" s="112">
        <f>F9+J1</f>
        <v>13810</v>
      </c>
      <c r="G11" s="111">
        <f>G9+J1</f>
        <v>15730</v>
      </c>
      <c r="H11" s="112">
        <f>H9+J1</f>
        <v>17650</v>
      </c>
      <c r="I11" s="111">
        <f>I9+J1</f>
        <v>19570</v>
      </c>
      <c r="J11" s="114">
        <f>J9+J1</f>
        <v>21490</v>
      </c>
      <c r="K11" s="114">
        <f>K9+J1</f>
        <v>23410</v>
      </c>
      <c r="L11" s="115">
        <f>L9+J1</f>
        <v>25330</v>
      </c>
      <c r="M11" s="114">
        <f>M9+J1</f>
        <v>27250</v>
      </c>
      <c r="N11" s="114">
        <f>N9+J1</f>
        <v>29170</v>
      </c>
      <c r="O11" s="114">
        <f>O9+J1</f>
        <v>31090</v>
      </c>
      <c r="P11" s="116">
        <f>P9+J1</f>
        <v>33010</v>
      </c>
      <c r="Q11" s="114">
        <f>Q9+J1</f>
        <v>34930</v>
      </c>
      <c r="R11" s="116">
        <f>R9+J1</f>
        <v>36850</v>
      </c>
      <c r="S11" s="114">
        <f>S9+J1</f>
        <v>38770</v>
      </c>
      <c r="T11" s="116">
        <f>T9+J1</f>
        <v>40690</v>
      </c>
      <c r="U11" s="114">
        <f>U9+J1</f>
        <v>42610</v>
      </c>
      <c r="V11" s="115">
        <f>V9+J1</f>
        <v>44530</v>
      </c>
      <c r="W11" s="114">
        <f>W9+J1</f>
        <v>46450</v>
      </c>
    </row>
    <row r="12" spans="2:23" ht="15" customHeight="1">
      <c r="B12" s="213" t="s">
        <v>101</v>
      </c>
      <c r="C12" s="229"/>
      <c r="D12" s="41">
        <f>D10+1</f>
        <v>167554</v>
      </c>
      <c r="E12" s="41">
        <f>D12+20</f>
        <v>167574</v>
      </c>
      <c r="F12" s="100">
        <f aca="true" t="shared" si="2" ref="F12:W12">E12+20</f>
        <v>167594</v>
      </c>
      <c r="G12" s="41">
        <f t="shared" si="2"/>
        <v>167614</v>
      </c>
      <c r="H12" s="100">
        <f t="shared" si="2"/>
        <v>167634</v>
      </c>
      <c r="I12" s="101">
        <f t="shared" si="2"/>
        <v>167654</v>
      </c>
      <c r="J12" s="102">
        <f t="shared" si="2"/>
        <v>167674</v>
      </c>
      <c r="K12" s="101">
        <f t="shared" si="2"/>
        <v>167694</v>
      </c>
      <c r="L12" s="102">
        <f t="shared" si="2"/>
        <v>167714</v>
      </c>
      <c r="M12" s="101">
        <f t="shared" si="2"/>
        <v>167734</v>
      </c>
      <c r="N12" s="102">
        <f t="shared" si="2"/>
        <v>167754</v>
      </c>
      <c r="O12" s="101">
        <f t="shared" si="2"/>
        <v>167774</v>
      </c>
      <c r="P12" s="102">
        <f t="shared" si="2"/>
        <v>167794</v>
      </c>
      <c r="Q12" s="101">
        <f t="shared" si="2"/>
        <v>167814</v>
      </c>
      <c r="R12" s="102">
        <f t="shared" si="2"/>
        <v>167834</v>
      </c>
      <c r="S12" s="101">
        <f t="shared" si="2"/>
        <v>167854</v>
      </c>
      <c r="T12" s="102">
        <f t="shared" si="2"/>
        <v>167874</v>
      </c>
      <c r="U12" s="101">
        <f t="shared" si="2"/>
        <v>167894</v>
      </c>
      <c r="V12" s="103">
        <f t="shared" si="2"/>
        <v>167914</v>
      </c>
      <c r="W12" s="101">
        <f t="shared" si="2"/>
        <v>167934</v>
      </c>
    </row>
    <row r="13" spans="2:23" ht="15" customHeight="1" thickBot="1">
      <c r="B13" s="217" t="s">
        <v>156</v>
      </c>
      <c r="C13" s="212"/>
      <c r="D13" s="111">
        <f>D11+J1</f>
        <v>11320</v>
      </c>
      <c r="E13" s="111">
        <f>E11+J1</f>
        <v>13370</v>
      </c>
      <c r="F13" s="112">
        <f>F11+J1</f>
        <v>15350</v>
      </c>
      <c r="G13" s="111">
        <f>G11+J1</f>
        <v>17270</v>
      </c>
      <c r="H13" s="112">
        <f>H11+J1</f>
        <v>19190</v>
      </c>
      <c r="I13" s="111">
        <f>I11+J1</f>
        <v>21110</v>
      </c>
      <c r="J13" s="114">
        <f>J11+J1</f>
        <v>23030</v>
      </c>
      <c r="K13" s="114">
        <f>K11+J1</f>
        <v>24950</v>
      </c>
      <c r="L13" s="115">
        <f>L11+J1</f>
        <v>26870</v>
      </c>
      <c r="M13" s="114">
        <f>M11+J1</f>
        <v>28790</v>
      </c>
      <c r="N13" s="116">
        <f>N11+J1</f>
        <v>30710</v>
      </c>
      <c r="O13" s="114">
        <f>O11+J1</f>
        <v>32630</v>
      </c>
      <c r="P13" s="116">
        <f>P11+J1</f>
        <v>34550</v>
      </c>
      <c r="Q13" s="114">
        <f>Q11+J1</f>
        <v>36470</v>
      </c>
      <c r="R13" s="116">
        <f>R11+J1</f>
        <v>38390</v>
      </c>
      <c r="S13" s="114">
        <f>S11+J1</f>
        <v>40310</v>
      </c>
      <c r="T13" s="116">
        <f>T11+J1</f>
        <v>42230</v>
      </c>
      <c r="U13" s="114">
        <f>U11+J1</f>
        <v>44150</v>
      </c>
      <c r="V13" s="115">
        <f>V11+J1</f>
        <v>46070</v>
      </c>
      <c r="W13" s="114">
        <f>W11+J1</f>
        <v>47990</v>
      </c>
    </row>
    <row r="14" spans="2:23" ht="15" customHeight="1">
      <c r="B14" s="213" t="s">
        <v>101</v>
      </c>
      <c r="C14" s="229"/>
      <c r="D14" s="41">
        <f>D12+1</f>
        <v>167555</v>
      </c>
      <c r="E14" s="101">
        <f>D14+20</f>
        <v>167575</v>
      </c>
      <c r="F14" s="102">
        <f aca="true" t="shared" si="3" ref="F14:W14">E14+20</f>
        <v>167595</v>
      </c>
      <c r="G14" s="101">
        <f t="shared" si="3"/>
        <v>167615</v>
      </c>
      <c r="H14" s="102">
        <f t="shared" si="3"/>
        <v>167635</v>
      </c>
      <c r="I14" s="41">
        <f t="shared" si="3"/>
        <v>167655</v>
      </c>
      <c r="J14" s="99">
        <f t="shared" si="3"/>
        <v>167675</v>
      </c>
      <c r="K14" s="41">
        <f t="shared" si="3"/>
        <v>167695</v>
      </c>
      <c r="L14" s="99">
        <f t="shared" si="3"/>
        <v>167715</v>
      </c>
      <c r="M14" s="41">
        <f t="shared" si="3"/>
        <v>167735</v>
      </c>
      <c r="N14" s="99">
        <f t="shared" si="3"/>
        <v>167755</v>
      </c>
      <c r="O14" s="41">
        <f t="shared" si="3"/>
        <v>167775</v>
      </c>
      <c r="P14" s="99">
        <f t="shared" si="3"/>
        <v>167795</v>
      </c>
      <c r="Q14" s="41">
        <f t="shared" si="3"/>
        <v>167815</v>
      </c>
      <c r="R14" s="99">
        <f t="shared" si="3"/>
        <v>167835</v>
      </c>
      <c r="S14" s="41">
        <f t="shared" si="3"/>
        <v>167855</v>
      </c>
      <c r="T14" s="99">
        <f t="shared" si="3"/>
        <v>167875</v>
      </c>
      <c r="U14" s="41">
        <f t="shared" si="3"/>
        <v>167895</v>
      </c>
      <c r="V14" s="98">
        <f t="shared" si="3"/>
        <v>167915</v>
      </c>
      <c r="W14" s="41">
        <f t="shared" si="3"/>
        <v>167935</v>
      </c>
    </row>
    <row r="15" spans="2:23" ht="15" customHeight="1" thickBot="1">
      <c r="B15" s="217" t="s">
        <v>81</v>
      </c>
      <c r="C15" s="212"/>
      <c r="D15" s="108">
        <f>D13+J1</f>
        <v>12860</v>
      </c>
      <c r="E15" s="109">
        <f>E13+J1</f>
        <v>14910</v>
      </c>
      <c r="F15" s="110">
        <f>F13+J1</f>
        <v>16890</v>
      </c>
      <c r="G15" s="109">
        <f>G13+J1</f>
        <v>18810</v>
      </c>
      <c r="H15" s="110">
        <f>H13+J1</f>
        <v>20730</v>
      </c>
      <c r="I15" s="111">
        <f>I13+J1</f>
        <v>22650</v>
      </c>
      <c r="J15" s="114">
        <f>J13+J1</f>
        <v>24570</v>
      </c>
      <c r="K15" s="114">
        <f>K13+J1</f>
        <v>26490</v>
      </c>
      <c r="L15" s="115">
        <f>L13+J1</f>
        <v>28410</v>
      </c>
      <c r="M15" s="114">
        <f>M13+J1</f>
        <v>30330</v>
      </c>
      <c r="N15" s="116">
        <f>N13+J1</f>
        <v>32250</v>
      </c>
      <c r="O15" s="114">
        <f>O13+J1</f>
        <v>34170</v>
      </c>
      <c r="P15" s="116">
        <f>P13+J1</f>
        <v>36090</v>
      </c>
      <c r="Q15" s="114">
        <f>Q13+J1</f>
        <v>38010</v>
      </c>
      <c r="R15" s="116">
        <f>R13+J1</f>
        <v>39930</v>
      </c>
      <c r="S15" s="114">
        <f>S13+J1</f>
        <v>41850</v>
      </c>
      <c r="T15" s="116">
        <f>T13+J1</f>
        <v>43770</v>
      </c>
      <c r="U15" s="114">
        <f>U13+J1</f>
        <v>45690</v>
      </c>
      <c r="V15" s="115">
        <f>V13+J1</f>
        <v>47610</v>
      </c>
      <c r="W15" s="114">
        <f>W13+J1</f>
        <v>49530</v>
      </c>
    </row>
    <row r="16" spans="2:23" ht="15" customHeight="1">
      <c r="B16" s="213" t="s">
        <v>101</v>
      </c>
      <c r="C16" s="229"/>
      <c r="D16" s="98">
        <f>D14+1</f>
        <v>167556</v>
      </c>
      <c r="E16" s="41">
        <f>D16+20</f>
        <v>167576</v>
      </c>
      <c r="F16" s="99">
        <f aca="true" t="shared" si="4" ref="F16:W16">E16+20</f>
        <v>167596</v>
      </c>
      <c r="G16" s="41">
        <f t="shared" si="4"/>
        <v>167616</v>
      </c>
      <c r="H16" s="100">
        <f t="shared" si="4"/>
        <v>167636</v>
      </c>
      <c r="I16" s="101">
        <f t="shared" si="4"/>
        <v>167656</v>
      </c>
      <c r="J16" s="102">
        <f t="shared" si="4"/>
        <v>167676</v>
      </c>
      <c r="K16" s="101">
        <f t="shared" si="4"/>
        <v>167696</v>
      </c>
      <c r="L16" s="102">
        <f t="shared" si="4"/>
        <v>167716</v>
      </c>
      <c r="M16" s="101">
        <f t="shared" si="4"/>
        <v>167736</v>
      </c>
      <c r="N16" s="102">
        <f t="shared" si="4"/>
        <v>167756</v>
      </c>
      <c r="O16" s="101">
        <f t="shared" si="4"/>
        <v>167776</v>
      </c>
      <c r="P16" s="102">
        <f t="shared" si="4"/>
        <v>167796</v>
      </c>
      <c r="Q16" s="101">
        <f t="shared" si="4"/>
        <v>167816</v>
      </c>
      <c r="R16" s="102">
        <f t="shared" si="4"/>
        <v>167836</v>
      </c>
      <c r="S16" s="101">
        <f t="shared" si="4"/>
        <v>167856</v>
      </c>
      <c r="T16" s="102">
        <f t="shared" si="4"/>
        <v>167876</v>
      </c>
      <c r="U16" s="101">
        <f t="shared" si="4"/>
        <v>167896</v>
      </c>
      <c r="V16" s="103">
        <f t="shared" si="4"/>
        <v>167916</v>
      </c>
      <c r="W16" s="101">
        <f t="shared" si="4"/>
        <v>167936</v>
      </c>
    </row>
    <row r="17" spans="2:23" ht="15" customHeight="1" thickBot="1">
      <c r="B17" s="217" t="s">
        <v>82</v>
      </c>
      <c r="C17" s="212"/>
      <c r="D17" s="113">
        <f>D15+J1</f>
        <v>14400</v>
      </c>
      <c r="E17" s="111">
        <f>E15+J1</f>
        <v>16450</v>
      </c>
      <c r="F17" s="117">
        <f>F15+J1</f>
        <v>18430</v>
      </c>
      <c r="G17" s="111">
        <f>G15+J1</f>
        <v>20350</v>
      </c>
      <c r="H17" s="112">
        <f>H15+J1</f>
        <v>22270</v>
      </c>
      <c r="I17" s="111">
        <f>I15+J1</f>
        <v>24190</v>
      </c>
      <c r="J17" s="114">
        <f>J15+J1</f>
        <v>26110</v>
      </c>
      <c r="K17" s="114">
        <f>K15+J1</f>
        <v>28030</v>
      </c>
      <c r="L17" s="115">
        <f>L15+J1</f>
        <v>29950</v>
      </c>
      <c r="M17" s="114">
        <f>M15+J1</f>
        <v>31870</v>
      </c>
      <c r="N17" s="116">
        <f>N15+J1</f>
        <v>33790</v>
      </c>
      <c r="O17" s="114">
        <f>O15+J1</f>
        <v>35710</v>
      </c>
      <c r="P17" s="116">
        <f>P15+J1</f>
        <v>37630</v>
      </c>
      <c r="Q17" s="114">
        <f>Q15+J1</f>
        <v>39550</v>
      </c>
      <c r="R17" s="116">
        <f>R15+J1</f>
        <v>41470</v>
      </c>
      <c r="S17" s="114">
        <f>S15+J1</f>
        <v>43390</v>
      </c>
      <c r="T17" s="116">
        <f>T15+J1</f>
        <v>45310</v>
      </c>
      <c r="U17" s="114">
        <f>U15+J1</f>
        <v>47230</v>
      </c>
      <c r="V17" s="115">
        <f>V15+J1</f>
        <v>49150</v>
      </c>
      <c r="W17" s="114">
        <f>W15+J1</f>
        <v>51070</v>
      </c>
    </row>
    <row r="18" spans="2:23" ht="15" customHeight="1">
      <c r="B18" s="213" t="s">
        <v>101</v>
      </c>
      <c r="C18" s="229"/>
      <c r="D18" s="103">
        <f>D16+1</f>
        <v>167557</v>
      </c>
      <c r="E18" s="101">
        <f>D18+20</f>
        <v>167577</v>
      </c>
      <c r="F18" s="102">
        <f aca="true" t="shared" si="5" ref="F18:W18">E18+20</f>
        <v>167597</v>
      </c>
      <c r="G18" s="101">
        <f t="shared" si="5"/>
        <v>167617</v>
      </c>
      <c r="H18" s="102">
        <f t="shared" si="5"/>
        <v>167637</v>
      </c>
      <c r="I18" s="41">
        <f t="shared" si="5"/>
        <v>167657</v>
      </c>
      <c r="J18" s="99">
        <f t="shared" si="5"/>
        <v>167677</v>
      </c>
      <c r="K18" s="41">
        <f t="shared" si="5"/>
        <v>167697</v>
      </c>
      <c r="L18" s="99">
        <f t="shared" si="5"/>
        <v>167717</v>
      </c>
      <c r="M18" s="41">
        <f t="shared" si="5"/>
        <v>167737</v>
      </c>
      <c r="N18" s="99">
        <f t="shared" si="5"/>
        <v>167757</v>
      </c>
      <c r="O18" s="41">
        <f t="shared" si="5"/>
        <v>167777</v>
      </c>
      <c r="P18" s="99">
        <f t="shared" si="5"/>
        <v>167797</v>
      </c>
      <c r="Q18" s="41">
        <f t="shared" si="5"/>
        <v>167817</v>
      </c>
      <c r="R18" s="99">
        <f t="shared" si="5"/>
        <v>167837</v>
      </c>
      <c r="S18" s="41">
        <f t="shared" si="5"/>
        <v>167857</v>
      </c>
      <c r="T18" s="99">
        <f t="shared" si="5"/>
        <v>167877</v>
      </c>
      <c r="U18" s="41">
        <f t="shared" si="5"/>
        <v>167897</v>
      </c>
      <c r="V18" s="98">
        <f t="shared" si="5"/>
        <v>167917</v>
      </c>
      <c r="W18" s="41">
        <f t="shared" si="5"/>
        <v>167937</v>
      </c>
    </row>
    <row r="19" spans="2:23" ht="15" customHeight="1" thickBot="1">
      <c r="B19" s="217" t="s">
        <v>83</v>
      </c>
      <c r="C19" s="212"/>
      <c r="D19" s="108">
        <f>D17+J1</f>
        <v>15940</v>
      </c>
      <c r="E19" s="109">
        <f>E17+J1</f>
        <v>17990</v>
      </c>
      <c r="F19" s="110">
        <f>F17+J1</f>
        <v>19970</v>
      </c>
      <c r="G19" s="109">
        <f>G17+J1</f>
        <v>21890</v>
      </c>
      <c r="H19" s="110">
        <f>H17+J1</f>
        <v>23810</v>
      </c>
      <c r="I19" s="111">
        <f>I17+J1</f>
        <v>25730</v>
      </c>
      <c r="J19" s="114">
        <f>J17+J1</f>
        <v>27650</v>
      </c>
      <c r="K19" s="114">
        <f>K17+J1</f>
        <v>29570</v>
      </c>
      <c r="L19" s="115">
        <f>L17+J1</f>
        <v>31490</v>
      </c>
      <c r="M19" s="114">
        <f>M17+J1</f>
        <v>33410</v>
      </c>
      <c r="N19" s="116">
        <f>N17+J1</f>
        <v>35330</v>
      </c>
      <c r="O19" s="114">
        <f>O17+J1</f>
        <v>37250</v>
      </c>
      <c r="P19" s="116">
        <f>P17+J1</f>
        <v>39170</v>
      </c>
      <c r="Q19" s="114">
        <f>Q17+J1</f>
        <v>41090</v>
      </c>
      <c r="R19" s="116">
        <f>R17+J1</f>
        <v>43010</v>
      </c>
      <c r="S19" s="114">
        <f>S17+J1</f>
        <v>44930</v>
      </c>
      <c r="T19" s="116">
        <f>T17+J1</f>
        <v>46850</v>
      </c>
      <c r="U19" s="114">
        <f>U17+J1</f>
        <v>48770</v>
      </c>
      <c r="V19" s="115">
        <f>V17+J1</f>
        <v>50690</v>
      </c>
      <c r="W19" s="114">
        <f>W17+J1</f>
        <v>52610</v>
      </c>
    </row>
    <row r="20" spans="2:23" ht="15" customHeight="1">
      <c r="B20" s="213" t="s">
        <v>101</v>
      </c>
      <c r="C20" s="229"/>
      <c r="D20" s="98">
        <f>D18+1</f>
        <v>167558</v>
      </c>
      <c r="E20" s="41">
        <f>D20+20</f>
        <v>167578</v>
      </c>
      <c r="F20" s="99">
        <f aca="true" t="shared" si="6" ref="F20:W20">E20+20</f>
        <v>167598</v>
      </c>
      <c r="G20" s="41">
        <f t="shared" si="6"/>
        <v>167618</v>
      </c>
      <c r="H20" s="100">
        <f t="shared" si="6"/>
        <v>167638</v>
      </c>
      <c r="I20" s="101">
        <f t="shared" si="6"/>
        <v>167658</v>
      </c>
      <c r="J20" s="102">
        <f t="shared" si="6"/>
        <v>167678</v>
      </c>
      <c r="K20" s="101">
        <f t="shared" si="6"/>
        <v>167698</v>
      </c>
      <c r="L20" s="102">
        <f t="shared" si="6"/>
        <v>167718</v>
      </c>
      <c r="M20" s="101">
        <f t="shared" si="6"/>
        <v>167738</v>
      </c>
      <c r="N20" s="102">
        <f t="shared" si="6"/>
        <v>167758</v>
      </c>
      <c r="O20" s="101">
        <f t="shared" si="6"/>
        <v>167778</v>
      </c>
      <c r="P20" s="102">
        <f t="shared" si="6"/>
        <v>167798</v>
      </c>
      <c r="Q20" s="101">
        <f t="shared" si="6"/>
        <v>167818</v>
      </c>
      <c r="R20" s="102">
        <f t="shared" si="6"/>
        <v>167838</v>
      </c>
      <c r="S20" s="101">
        <f t="shared" si="6"/>
        <v>167858</v>
      </c>
      <c r="T20" s="102">
        <f t="shared" si="6"/>
        <v>167878</v>
      </c>
      <c r="U20" s="101">
        <f t="shared" si="6"/>
        <v>167898</v>
      </c>
      <c r="V20" s="103">
        <f t="shared" si="6"/>
        <v>167918</v>
      </c>
      <c r="W20" s="101">
        <f t="shared" si="6"/>
        <v>167938</v>
      </c>
    </row>
    <row r="21" spans="2:23" ht="15" customHeight="1" thickBot="1">
      <c r="B21" s="217" t="s">
        <v>84</v>
      </c>
      <c r="C21" s="212"/>
      <c r="D21" s="113">
        <f>D19+J1</f>
        <v>17480</v>
      </c>
      <c r="E21" s="111">
        <f>E19+J1</f>
        <v>19530</v>
      </c>
      <c r="F21" s="117">
        <f>F19+J1</f>
        <v>21510</v>
      </c>
      <c r="G21" s="111">
        <f>G19+J1</f>
        <v>23430</v>
      </c>
      <c r="H21" s="112">
        <f>H19+J1</f>
        <v>25350</v>
      </c>
      <c r="I21" s="111">
        <f>I19+J1</f>
        <v>27270</v>
      </c>
      <c r="J21" s="114">
        <f>J19+J1</f>
        <v>29190</v>
      </c>
      <c r="K21" s="114">
        <f>K19+J1</f>
        <v>31110</v>
      </c>
      <c r="L21" s="115">
        <f>L19+J1</f>
        <v>33030</v>
      </c>
      <c r="M21" s="114">
        <f>M19+J1</f>
        <v>34950</v>
      </c>
      <c r="N21" s="116">
        <f>N19+J1</f>
        <v>36870</v>
      </c>
      <c r="O21" s="114">
        <f>O19+J1</f>
        <v>38790</v>
      </c>
      <c r="P21" s="116">
        <f>P19+J1</f>
        <v>40710</v>
      </c>
      <c r="Q21" s="114">
        <f>Q19+J1</f>
        <v>42630</v>
      </c>
      <c r="R21" s="116">
        <f>R19+J1</f>
        <v>44550</v>
      </c>
      <c r="S21" s="114">
        <f>S19+J1</f>
        <v>46470</v>
      </c>
      <c r="T21" s="116">
        <f>T19+J1</f>
        <v>48390</v>
      </c>
      <c r="U21" s="114">
        <f>U19+J1</f>
        <v>50310</v>
      </c>
      <c r="V21" s="115">
        <f>V19+J1</f>
        <v>52230</v>
      </c>
      <c r="W21" s="114">
        <f>W19+J1</f>
        <v>54150</v>
      </c>
    </row>
    <row r="22" spans="2:23" ht="15" customHeight="1">
      <c r="B22" s="213" t="s">
        <v>101</v>
      </c>
      <c r="C22" s="229"/>
      <c r="D22" s="103">
        <f>D20+1</f>
        <v>167559</v>
      </c>
      <c r="E22" s="101">
        <f>D22+20</f>
        <v>167579</v>
      </c>
      <c r="F22" s="102">
        <f aca="true" t="shared" si="7" ref="F22:W22">E22+20</f>
        <v>167599</v>
      </c>
      <c r="G22" s="101">
        <f t="shared" si="7"/>
        <v>167619</v>
      </c>
      <c r="H22" s="102">
        <f t="shared" si="7"/>
        <v>167639</v>
      </c>
      <c r="I22" s="41">
        <f t="shared" si="7"/>
        <v>167659</v>
      </c>
      <c r="J22" s="99">
        <f t="shared" si="7"/>
        <v>167679</v>
      </c>
      <c r="K22" s="41">
        <f t="shared" si="7"/>
        <v>167699</v>
      </c>
      <c r="L22" s="99">
        <f t="shared" si="7"/>
        <v>167719</v>
      </c>
      <c r="M22" s="41">
        <f t="shared" si="7"/>
        <v>167739</v>
      </c>
      <c r="N22" s="99">
        <f t="shared" si="7"/>
        <v>167759</v>
      </c>
      <c r="O22" s="41">
        <f t="shared" si="7"/>
        <v>167779</v>
      </c>
      <c r="P22" s="99">
        <f t="shared" si="7"/>
        <v>167799</v>
      </c>
      <c r="Q22" s="41">
        <f t="shared" si="7"/>
        <v>167819</v>
      </c>
      <c r="R22" s="99">
        <f t="shared" si="7"/>
        <v>167839</v>
      </c>
      <c r="S22" s="41">
        <f t="shared" si="7"/>
        <v>167859</v>
      </c>
      <c r="T22" s="99">
        <f t="shared" si="7"/>
        <v>167879</v>
      </c>
      <c r="U22" s="41">
        <f t="shared" si="7"/>
        <v>167899</v>
      </c>
      <c r="V22" s="98">
        <f t="shared" si="7"/>
        <v>167919</v>
      </c>
      <c r="W22" s="41">
        <f t="shared" si="7"/>
        <v>167939</v>
      </c>
    </row>
    <row r="23" spans="2:23" ht="15" customHeight="1" thickBot="1">
      <c r="B23" s="217" t="s">
        <v>85</v>
      </c>
      <c r="C23" s="212"/>
      <c r="D23" s="108">
        <f>D21+J1</f>
        <v>19020</v>
      </c>
      <c r="E23" s="109">
        <f>E21+J1</f>
        <v>21070</v>
      </c>
      <c r="F23" s="110">
        <f>F21+J1</f>
        <v>23050</v>
      </c>
      <c r="G23" s="109">
        <f>G21+J1</f>
        <v>24970</v>
      </c>
      <c r="H23" s="110">
        <f>H21+J1</f>
        <v>26890</v>
      </c>
      <c r="I23" s="111">
        <f>I21+J1</f>
        <v>28810</v>
      </c>
      <c r="J23" s="114">
        <f>J21+J1</f>
        <v>30730</v>
      </c>
      <c r="K23" s="114">
        <f>K21+J1</f>
        <v>32650</v>
      </c>
      <c r="L23" s="115">
        <f>L21+J1</f>
        <v>34570</v>
      </c>
      <c r="M23" s="114">
        <f>M21+J1</f>
        <v>36490</v>
      </c>
      <c r="N23" s="116">
        <f>N21+J1</f>
        <v>38410</v>
      </c>
      <c r="O23" s="114">
        <f>O21+J1</f>
        <v>40330</v>
      </c>
      <c r="P23" s="116">
        <f>P21+J1</f>
        <v>42250</v>
      </c>
      <c r="Q23" s="114">
        <f>Q21+J1</f>
        <v>44170</v>
      </c>
      <c r="R23" s="116">
        <f>R21+J1</f>
        <v>46090</v>
      </c>
      <c r="S23" s="114">
        <f>S21+J1</f>
        <v>48010</v>
      </c>
      <c r="T23" s="116">
        <f>T21+J1</f>
        <v>49930</v>
      </c>
      <c r="U23" s="114">
        <f>U21+J1</f>
        <v>51850</v>
      </c>
      <c r="V23" s="115">
        <f>V21+J1</f>
        <v>53770</v>
      </c>
      <c r="W23" s="114">
        <f>W21+J1</f>
        <v>55690</v>
      </c>
    </row>
    <row r="24" spans="2:23" ht="15" customHeight="1">
      <c r="B24" s="213" t="s">
        <v>101</v>
      </c>
      <c r="C24" s="229"/>
      <c r="D24" s="98">
        <f>D22+1</f>
        <v>167560</v>
      </c>
      <c r="E24" s="41">
        <f>D24+20</f>
        <v>167580</v>
      </c>
      <c r="F24" s="99">
        <f aca="true" t="shared" si="8" ref="F24:W24">E24+20</f>
        <v>167600</v>
      </c>
      <c r="G24" s="41">
        <f t="shared" si="8"/>
        <v>167620</v>
      </c>
      <c r="H24" s="100">
        <f t="shared" si="8"/>
        <v>167640</v>
      </c>
      <c r="I24" s="101">
        <f t="shared" si="8"/>
        <v>167660</v>
      </c>
      <c r="J24" s="102">
        <f t="shared" si="8"/>
        <v>167680</v>
      </c>
      <c r="K24" s="101">
        <f t="shared" si="8"/>
        <v>167700</v>
      </c>
      <c r="L24" s="102">
        <f t="shared" si="8"/>
        <v>167720</v>
      </c>
      <c r="M24" s="101">
        <f t="shared" si="8"/>
        <v>167740</v>
      </c>
      <c r="N24" s="102">
        <f t="shared" si="8"/>
        <v>167760</v>
      </c>
      <c r="O24" s="101">
        <f t="shared" si="8"/>
        <v>167780</v>
      </c>
      <c r="P24" s="102">
        <f t="shared" si="8"/>
        <v>167800</v>
      </c>
      <c r="Q24" s="101">
        <f t="shared" si="8"/>
        <v>167820</v>
      </c>
      <c r="R24" s="102">
        <f t="shared" si="8"/>
        <v>167840</v>
      </c>
      <c r="S24" s="101">
        <f t="shared" si="8"/>
        <v>167860</v>
      </c>
      <c r="T24" s="102">
        <f t="shared" si="8"/>
        <v>167880</v>
      </c>
      <c r="U24" s="101">
        <f t="shared" si="8"/>
        <v>167900</v>
      </c>
      <c r="V24" s="103">
        <f t="shared" si="8"/>
        <v>167920</v>
      </c>
      <c r="W24" s="101">
        <f t="shared" si="8"/>
        <v>167940</v>
      </c>
    </row>
    <row r="25" spans="2:23" ht="15" customHeight="1" thickBot="1">
      <c r="B25" s="217" t="s">
        <v>86</v>
      </c>
      <c r="C25" s="212"/>
      <c r="D25" s="113">
        <f>D23+J1</f>
        <v>20560</v>
      </c>
      <c r="E25" s="111">
        <f>E23+J1</f>
        <v>22610</v>
      </c>
      <c r="F25" s="117">
        <f>F23+J1</f>
        <v>24590</v>
      </c>
      <c r="G25" s="111">
        <f>G23+J1</f>
        <v>26510</v>
      </c>
      <c r="H25" s="112">
        <f>H23+J1</f>
        <v>28430</v>
      </c>
      <c r="I25" s="109">
        <f>I23+J1</f>
        <v>30350</v>
      </c>
      <c r="J25" s="109">
        <f>J23+J1</f>
        <v>32270</v>
      </c>
      <c r="K25" s="109">
        <f>K23+J1</f>
        <v>34190</v>
      </c>
      <c r="L25" s="108">
        <f>L23+J1</f>
        <v>36110</v>
      </c>
      <c r="M25" s="109">
        <f>M23+J1</f>
        <v>38030</v>
      </c>
      <c r="N25" s="110">
        <f>N23+J1</f>
        <v>39950</v>
      </c>
      <c r="O25" s="109">
        <f>O23+J1</f>
        <v>41870</v>
      </c>
      <c r="P25" s="110">
        <f>P23+J1</f>
        <v>43790</v>
      </c>
      <c r="Q25" s="109">
        <f>Q23+J1</f>
        <v>45710</v>
      </c>
      <c r="R25" s="110">
        <f>R23+J1</f>
        <v>47630</v>
      </c>
      <c r="S25" s="109">
        <f>S23+J1</f>
        <v>49550</v>
      </c>
      <c r="T25" s="110">
        <f>T23+J1</f>
        <v>51470</v>
      </c>
      <c r="U25" s="109">
        <f>U23+J1</f>
        <v>53390</v>
      </c>
      <c r="V25" s="108">
        <f>V23+J1</f>
        <v>55310</v>
      </c>
      <c r="W25" s="109">
        <f>W23+J1</f>
        <v>57230</v>
      </c>
    </row>
    <row r="26" spans="2:23" ht="15" customHeight="1">
      <c r="B26" s="213" t="s">
        <v>101</v>
      </c>
      <c r="C26" s="229"/>
      <c r="D26" s="103">
        <f>D24+1</f>
        <v>167561</v>
      </c>
      <c r="E26" s="101">
        <f>D26+20</f>
        <v>167581</v>
      </c>
      <c r="F26" s="102">
        <f aca="true" t="shared" si="9" ref="F26:W26">E26+20</f>
        <v>167601</v>
      </c>
      <c r="G26" s="101">
        <f t="shared" si="9"/>
        <v>167621</v>
      </c>
      <c r="H26" s="102">
        <f t="shared" si="9"/>
        <v>167641</v>
      </c>
      <c r="I26" s="41">
        <f t="shared" si="9"/>
        <v>167661</v>
      </c>
      <c r="J26" s="98">
        <f t="shared" si="9"/>
        <v>167681</v>
      </c>
      <c r="K26" s="41">
        <f t="shared" si="9"/>
        <v>167701</v>
      </c>
      <c r="L26" s="99">
        <f t="shared" si="9"/>
        <v>167721</v>
      </c>
      <c r="M26" s="41">
        <f t="shared" si="9"/>
        <v>167741</v>
      </c>
      <c r="N26" s="99">
        <f t="shared" si="9"/>
        <v>167761</v>
      </c>
      <c r="O26" s="41">
        <f t="shared" si="9"/>
        <v>167781</v>
      </c>
      <c r="P26" s="99">
        <f t="shared" si="9"/>
        <v>167801</v>
      </c>
      <c r="Q26" s="41">
        <f t="shared" si="9"/>
        <v>167821</v>
      </c>
      <c r="R26" s="99">
        <f t="shared" si="9"/>
        <v>167841</v>
      </c>
      <c r="S26" s="41">
        <f t="shared" si="9"/>
        <v>167861</v>
      </c>
      <c r="T26" s="99">
        <f t="shared" si="9"/>
        <v>167881</v>
      </c>
      <c r="U26" s="41">
        <f t="shared" si="9"/>
        <v>167901</v>
      </c>
      <c r="V26" s="98">
        <f t="shared" si="9"/>
        <v>167921</v>
      </c>
      <c r="W26" s="41">
        <f t="shared" si="9"/>
        <v>167941</v>
      </c>
    </row>
    <row r="27" spans="2:23" ht="15" customHeight="1" thickBot="1">
      <c r="B27" s="217" t="s">
        <v>87</v>
      </c>
      <c r="C27" s="212"/>
      <c r="D27" s="108">
        <f>D25+J1</f>
        <v>22100</v>
      </c>
      <c r="E27" s="109">
        <f>E25+J1</f>
        <v>24150</v>
      </c>
      <c r="F27" s="110">
        <f>F25+J1</f>
        <v>26130</v>
      </c>
      <c r="G27" s="109">
        <f>G25+J1</f>
        <v>28050</v>
      </c>
      <c r="H27" s="110">
        <f>H25+J1</f>
        <v>29970</v>
      </c>
      <c r="I27" s="111">
        <f>I25+J1</f>
        <v>31890</v>
      </c>
      <c r="J27" s="114">
        <f>J25+J1</f>
        <v>33810</v>
      </c>
      <c r="K27" s="114">
        <f>K25+J1</f>
        <v>35730</v>
      </c>
      <c r="L27" s="115">
        <f>L25+J1</f>
        <v>37650</v>
      </c>
      <c r="M27" s="114">
        <f>M25+J1</f>
        <v>39570</v>
      </c>
      <c r="N27" s="116">
        <f>N25+J1</f>
        <v>41490</v>
      </c>
      <c r="O27" s="114">
        <f>O25+J1</f>
        <v>43410</v>
      </c>
      <c r="P27" s="116">
        <f>P25+J1</f>
        <v>45330</v>
      </c>
      <c r="Q27" s="114">
        <f>Q25+J1</f>
        <v>47250</v>
      </c>
      <c r="R27" s="116">
        <f>R25+J1</f>
        <v>49170</v>
      </c>
      <c r="S27" s="114">
        <f>S25+J1</f>
        <v>51090</v>
      </c>
      <c r="T27" s="116">
        <f>T25+J1</f>
        <v>53010</v>
      </c>
      <c r="U27" s="114">
        <f>U25+J1</f>
        <v>54930</v>
      </c>
      <c r="V27" s="115">
        <f>V25+J1</f>
        <v>56850</v>
      </c>
      <c r="W27" s="114">
        <f>W25+J1</f>
        <v>58770</v>
      </c>
    </row>
    <row r="28" spans="2:23" ht="15" customHeight="1">
      <c r="B28" s="213" t="s">
        <v>101</v>
      </c>
      <c r="C28" s="229"/>
      <c r="D28" s="98">
        <f>D26+1</f>
        <v>167562</v>
      </c>
      <c r="E28" s="41">
        <f>D28+20</f>
        <v>167582</v>
      </c>
      <c r="F28" s="99">
        <f aca="true" t="shared" si="10" ref="F28:W28">E28+20</f>
        <v>167602</v>
      </c>
      <c r="G28" s="41">
        <f t="shared" si="10"/>
        <v>167622</v>
      </c>
      <c r="H28" s="100">
        <f t="shared" si="10"/>
        <v>167642</v>
      </c>
      <c r="I28" s="101">
        <f t="shared" si="10"/>
        <v>167662</v>
      </c>
      <c r="J28" s="102">
        <f t="shared" si="10"/>
        <v>167682</v>
      </c>
      <c r="K28" s="101">
        <f t="shared" si="10"/>
        <v>167702</v>
      </c>
      <c r="L28" s="102">
        <f t="shared" si="10"/>
        <v>167722</v>
      </c>
      <c r="M28" s="101">
        <f t="shared" si="10"/>
        <v>167742</v>
      </c>
      <c r="N28" s="102">
        <f t="shared" si="10"/>
        <v>167762</v>
      </c>
      <c r="O28" s="101">
        <f t="shared" si="10"/>
        <v>167782</v>
      </c>
      <c r="P28" s="102">
        <f t="shared" si="10"/>
        <v>167802</v>
      </c>
      <c r="Q28" s="101">
        <f t="shared" si="10"/>
        <v>167822</v>
      </c>
      <c r="R28" s="102">
        <f t="shared" si="10"/>
        <v>167842</v>
      </c>
      <c r="S28" s="101">
        <f t="shared" si="10"/>
        <v>167862</v>
      </c>
      <c r="T28" s="102">
        <f t="shared" si="10"/>
        <v>167882</v>
      </c>
      <c r="U28" s="101">
        <f t="shared" si="10"/>
        <v>167902</v>
      </c>
      <c r="V28" s="103">
        <f t="shared" si="10"/>
        <v>167922</v>
      </c>
      <c r="W28" s="101">
        <f t="shared" si="10"/>
        <v>167942</v>
      </c>
    </row>
    <row r="29" spans="2:23" ht="15" customHeight="1" thickBot="1">
      <c r="B29" s="217" t="s">
        <v>88</v>
      </c>
      <c r="C29" s="212"/>
      <c r="D29" s="113">
        <f>D27+J1</f>
        <v>23640</v>
      </c>
      <c r="E29" s="111">
        <f>E27+J1</f>
        <v>25690</v>
      </c>
      <c r="F29" s="117">
        <f>F27+J1</f>
        <v>27670</v>
      </c>
      <c r="G29" s="111">
        <f>G27+J1</f>
        <v>29590</v>
      </c>
      <c r="H29" s="112">
        <f>H27+J1</f>
        <v>31510</v>
      </c>
      <c r="I29" s="109">
        <f>I27+J1</f>
        <v>33430</v>
      </c>
      <c r="J29" s="114">
        <f>J27+J1</f>
        <v>35350</v>
      </c>
      <c r="K29" s="114">
        <f>K27+J1</f>
        <v>37270</v>
      </c>
      <c r="L29" s="115">
        <f>L27+J1</f>
        <v>39190</v>
      </c>
      <c r="M29" s="114">
        <f>M27+J1</f>
        <v>41110</v>
      </c>
      <c r="N29" s="116">
        <f>N27+J1</f>
        <v>43030</v>
      </c>
      <c r="O29" s="114">
        <f>O27+J1</f>
        <v>44950</v>
      </c>
      <c r="P29" s="116">
        <f>P27+J1</f>
        <v>46870</v>
      </c>
      <c r="Q29" s="114">
        <f>Q27+J1</f>
        <v>48790</v>
      </c>
      <c r="R29" s="116">
        <f>R27+J1</f>
        <v>50710</v>
      </c>
      <c r="S29" s="114">
        <f>S27+J1</f>
        <v>52630</v>
      </c>
      <c r="T29" s="116">
        <f>T27+J1</f>
        <v>54550</v>
      </c>
      <c r="U29" s="114">
        <f>U27+J1</f>
        <v>56470</v>
      </c>
      <c r="V29" s="115">
        <f>V27+J1</f>
        <v>58390</v>
      </c>
      <c r="W29" s="114">
        <f>W27+J1</f>
        <v>60310</v>
      </c>
    </row>
    <row r="30" spans="2:23" ht="15" customHeight="1">
      <c r="B30" s="213" t="s">
        <v>101</v>
      </c>
      <c r="C30" s="229"/>
      <c r="D30" s="103">
        <f>D28+1</f>
        <v>167563</v>
      </c>
      <c r="E30" s="101">
        <f aca="true" t="shared" si="11" ref="E30:W30">D30+20</f>
        <v>167583</v>
      </c>
      <c r="F30" s="102">
        <f t="shared" si="11"/>
        <v>167603</v>
      </c>
      <c r="G30" s="101">
        <f t="shared" si="11"/>
        <v>167623</v>
      </c>
      <c r="H30" s="102">
        <f t="shared" si="11"/>
        <v>167643</v>
      </c>
      <c r="I30" s="41">
        <f t="shared" si="11"/>
        <v>167663</v>
      </c>
      <c r="J30" s="99">
        <f t="shared" si="11"/>
        <v>167683</v>
      </c>
      <c r="K30" s="41">
        <f t="shared" si="11"/>
        <v>167703</v>
      </c>
      <c r="L30" s="99">
        <f t="shared" si="11"/>
        <v>167723</v>
      </c>
      <c r="M30" s="41">
        <f t="shared" si="11"/>
        <v>167743</v>
      </c>
      <c r="N30" s="99">
        <f t="shared" si="11"/>
        <v>167763</v>
      </c>
      <c r="O30" s="41">
        <f t="shared" si="11"/>
        <v>167783</v>
      </c>
      <c r="P30" s="99">
        <f t="shared" si="11"/>
        <v>167803</v>
      </c>
      <c r="Q30" s="41">
        <f t="shared" si="11"/>
        <v>167823</v>
      </c>
      <c r="R30" s="99">
        <f t="shared" si="11"/>
        <v>167843</v>
      </c>
      <c r="S30" s="41">
        <f t="shared" si="11"/>
        <v>167863</v>
      </c>
      <c r="T30" s="99">
        <f t="shared" si="11"/>
        <v>167883</v>
      </c>
      <c r="U30" s="41">
        <f t="shared" si="11"/>
        <v>167903</v>
      </c>
      <c r="V30" s="98">
        <f t="shared" si="11"/>
        <v>167923</v>
      </c>
      <c r="W30" s="41">
        <f t="shared" si="11"/>
        <v>167943</v>
      </c>
    </row>
    <row r="31" spans="2:23" ht="15" customHeight="1" thickBot="1">
      <c r="B31" s="217" t="s">
        <v>89</v>
      </c>
      <c r="C31" s="212"/>
      <c r="D31" s="108">
        <f>D29+J1</f>
        <v>25180</v>
      </c>
      <c r="E31" s="109">
        <f>E29+J1</f>
        <v>27230</v>
      </c>
      <c r="F31" s="110">
        <f>F29+J1</f>
        <v>29210</v>
      </c>
      <c r="G31" s="109">
        <f>G29+J1</f>
        <v>31130</v>
      </c>
      <c r="H31" s="110">
        <f>H29+J1</f>
        <v>33050</v>
      </c>
      <c r="I31" s="109">
        <f>I29+J1</f>
        <v>34970</v>
      </c>
      <c r="J31" s="114">
        <f>J29+J1</f>
        <v>36890</v>
      </c>
      <c r="K31" s="114">
        <f>K29+J1</f>
        <v>38810</v>
      </c>
      <c r="L31" s="115">
        <f>L29+J1</f>
        <v>40730</v>
      </c>
      <c r="M31" s="114">
        <f>M29+J1</f>
        <v>42650</v>
      </c>
      <c r="N31" s="116">
        <f>N29+J1</f>
        <v>44570</v>
      </c>
      <c r="O31" s="114">
        <f>O29+J1</f>
        <v>46490</v>
      </c>
      <c r="P31" s="116">
        <f>P29+J1</f>
        <v>48410</v>
      </c>
      <c r="Q31" s="114">
        <f>Q29+J1</f>
        <v>50330</v>
      </c>
      <c r="R31" s="116">
        <f>R29+J1</f>
        <v>52250</v>
      </c>
      <c r="S31" s="114">
        <f>S29+J1</f>
        <v>54170</v>
      </c>
      <c r="T31" s="116">
        <f>T29+J1</f>
        <v>56090</v>
      </c>
      <c r="U31" s="114">
        <f>U29+J1</f>
        <v>58010</v>
      </c>
      <c r="V31" s="115">
        <f>V29+J1</f>
        <v>59930</v>
      </c>
      <c r="W31" s="114">
        <f>W29+J1</f>
        <v>61850</v>
      </c>
    </row>
    <row r="32" spans="2:23" ht="15" customHeight="1">
      <c r="B32" s="213" t="s">
        <v>101</v>
      </c>
      <c r="C32" s="229"/>
      <c r="D32" s="98">
        <f>D30+1</f>
        <v>167564</v>
      </c>
      <c r="E32" s="41">
        <f aca="true" t="shared" si="12" ref="E32:J32">D32+20</f>
        <v>167584</v>
      </c>
      <c r="F32" s="99">
        <f t="shared" si="12"/>
        <v>167604</v>
      </c>
      <c r="G32" s="41">
        <f t="shared" si="12"/>
        <v>167624</v>
      </c>
      <c r="H32" s="100">
        <f t="shared" si="12"/>
        <v>167644</v>
      </c>
      <c r="I32" s="41">
        <f t="shared" si="12"/>
        <v>167664</v>
      </c>
      <c r="J32" s="102">
        <f t="shared" si="12"/>
        <v>167684</v>
      </c>
      <c r="K32" s="101">
        <f aca="true" t="shared" si="13" ref="K32:W32">J32+20</f>
        <v>167704</v>
      </c>
      <c r="L32" s="102">
        <f t="shared" si="13"/>
        <v>167724</v>
      </c>
      <c r="M32" s="101">
        <f t="shared" si="13"/>
        <v>167744</v>
      </c>
      <c r="N32" s="102">
        <f t="shared" si="13"/>
        <v>167764</v>
      </c>
      <c r="O32" s="101">
        <f t="shared" si="13"/>
        <v>167784</v>
      </c>
      <c r="P32" s="102">
        <f t="shared" si="13"/>
        <v>167804</v>
      </c>
      <c r="Q32" s="101">
        <f t="shared" si="13"/>
        <v>167824</v>
      </c>
      <c r="R32" s="102">
        <f t="shared" si="13"/>
        <v>167844</v>
      </c>
      <c r="S32" s="101">
        <f t="shared" si="13"/>
        <v>167864</v>
      </c>
      <c r="T32" s="102">
        <f t="shared" si="13"/>
        <v>167884</v>
      </c>
      <c r="U32" s="101">
        <f t="shared" si="13"/>
        <v>167904</v>
      </c>
      <c r="V32" s="103">
        <f t="shared" si="13"/>
        <v>167924</v>
      </c>
      <c r="W32" s="101">
        <f t="shared" si="13"/>
        <v>167944</v>
      </c>
    </row>
    <row r="33" spans="2:23" ht="15" customHeight="1" thickBot="1">
      <c r="B33" s="217" t="s">
        <v>90</v>
      </c>
      <c r="C33" s="212"/>
      <c r="D33" s="113">
        <f>D31+J1</f>
        <v>26720</v>
      </c>
      <c r="E33" s="111">
        <f>E31+J1</f>
        <v>28770</v>
      </c>
      <c r="F33" s="117">
        <f>F31+J1</f>
        <v>30750</v>
      </c>
      <c r="G33" s="111">
        <f>G31+J1</f>
        <v>32670</v>
      </c>
      <c r="H33" s="112">
        <f>H31+J1</f>
        <v>34590</v>
      </c>
      <c r="I33" s="109">
        <f>I31+J1</f>
        <v>36510</v>
      </c>
      <c r="J33" s="114">
        <f>J31+J1</f>
        <v>38430</v>
      </c>
      <c r="K33" s="114">
        <f>K31+J1</f>
        <v>40350</v>
      </c>
      <c r="L33" s="115">
        <f>L31+J1</f>
        <v>42270</v>
      </c>
      <c r="M33" s="114">
        <f>M31+J1</f>
        <v>44190</v>
      </c>
      <c r="N33" s="116">
        <f>N31+J1</f>
        <v>46110</v>
      </c>
      <c r="O33" s="114">
        <f>O31+J1</f>
        <v>48030</v>
      </c>
      <c r="P33" s="116">
        <f>P31+J1</f>
        <v>49950</v>
      </c>
      <c r="Q33" s="114">
        <f>Q31+J1</f>
        <v>51870</v>
      </c>
      <c r="R33" s="116">
        <f>R31+J1</f>
        <v>53790</v>
      </c>
      <c r="S33" s="114">
        <f>S31+J1</f>
        <v>55710</v>
      </c>
      <c r="T33" s="116">
        <f>T31+J1</f>
        <v>57630</v>
      </c>
      <c r="U33" s="114">
        <f>U31+J1</f>
        <v>59550</v>
      </c>
      <c r="V33" s="115">
        <f>V31+J1</f>
        <v>61470</v>
      </c>
      <c r="W33" s="114">
        <f>W31+J1</f>
        <v>63390</v>
      </c>
    </row>
    <row r="34" spans="2:23" ht="15" customHeight="1">
      <c r="B34" s="213" t="s">
        <v>101</v>
      </c>
      <c r="C34" s="229"/>
      <c r="D34" s="103">
        <f>D32+1</f>
        <v>167565</v>
      </c>
      <c r="E34" s="101">
        <f>D34+20</f>
        <v>167585</v>
      </c>
      <c r="F34" s="102">
        <f aca="true" t="shared" si="14" ref="F34:W34">E34+20</f>
        <v>167605</v>
      </c>
      <c r="G34" s="101">
        <f t="shared" si="14"/>
        <v>167625</v>
      </c>
      <c r="H34" s="102">
        <f t="shared" si="14"/>
        <v>167645</v>
      </c>
      <c r="I34" s="41">
        <f t="shared" si="14"/>
        <v>167665</v>
      </c>
      <c r="J34" s="99">
        <f t="shared" si="14"/>
        <v>167685</v>
      </c>
      <c r="K34" s="41">
        <f t="shared" si="14"/>
        <v>167705</v>
      </c>
      <c r="L34" s="99">
        <f t="shared" si="14"/>
        <v>167725</v>
      </c>
      <c r="M34" s="41">
        <f t="shared" si="14"/>
        <v>167745</v>
      </c>
      <c r="N34" s="99">
        <f t="shared" si="14"/>
        <v>167765</v>
      </c>
      <c r="O34" s="41">
        <f t="shared" si="14"/>
        <v>167785</v>
      </c>
      <c r="P34" s="99">
        <f t="shared" si="14"/>
        <v>167805</v>
      </c>
      <c r="Q34" s="41">
        <f t="shared" si="14"/>
        <v>167825</v>
      </c>
      <c r="R34" s="99">
        <f t="shared" si="14"/>
        <v>167845</v>
      </c>
      <c r="S34" s="41">
        <f t="shared" si="14"/>
        <v>167865</v>
      </c>
      <c r="T34" s="99">
        <f t="shared" si="14"/>
        <v>167885</v>
      </c>
      <c r="U34" s="41">
        <f t="shared" si="14"/>
        <v>167905</v>
      </c>
      <c r="V34" s="98">
        <f t="shared" si="14"/>
        <v>167925</v>
      </c>
      <c r="W34" s="41">
        <f t="shared" si="14"/>
        <v>167945</v>
      </c>
    </row>
    <row r="35" spans="2:23" ht="15" customHeight="1" thickBot="1">
      <c r="B35" s="217" t="s">
        <v>91</v>
      </c>
      <c r="C35" s="212"/>
      <c r="D35" s="108">
        <f>D33+J1</f>
        <v>28260</v>
      </c>
      <c r="E35" s="109">
        <f>E33+J1</f>
        <v>30310</v>
      </c>
      <c r="F35" s="110">
        <f>F33+J1</f>
        <v>32290</v>
      </c>
      <c r="G35" s="109">
        <f>G33+J1</f>
        <v>34210</v>
      </c>
      <c r="H35" s="110">
        <f>H33+J1</f>
        <v>36130</v>
      </c>
      <c r="I35" s="111">
        <f>I33+J1</f>
        <v>38050</v>
      </c>
      <c r="J35" s="114">
        <f>J33+J1</f>
        <v>39970</v>
      </c>
      <c r="K35" s="114">
        <f>K33+J1</f>
        <v>41890</v>
      </c>
      <c r="L35" s="115">
        <f>L33+J1</f>
        <v>43810</v>
      </c>
      <c r="M35" s="114">
        <f>M33+J1</f>
        <v>45730</v>
      </c>
      <c r="N35" s="116">
        <f>N33+J1</f>
        <v>47650</v>
      </c>
      <c r="O35" s="114">
        <f>O33+J1</f>
        <v>49570</v>
      </c>
      <c r="P35" s="116">
        <f>P33+J1</f>
        <v>51490</v>
      </c>
      <c r="Q35" s="114">
        <f>Q33+J1</f>
        <v>53410</v>
      </c>
      <c r="R35" s="116">
        <f>R33+J1</f>
        <v>55330</v>
      </c>
      <c r="S35" s="114">
        <f>S33+J1</f>
        <v>57250</v>
      </c>
      <c r="T35" s="116">
        <f>T33+J1</f>
        <v>59170</v>
      </c>
      <c r="U35" s="114">
        <f>U33+J1</f>
        <v>61090</v>
      </c>
      <c r="V35" s="115">
        <f>V33+J1</f>
        <v>63010</v>
      </c>
      <c r="W35" s="114">
        <f>W33+J1</f>
        <v>64930</v>
      </c>
    </row>
    <row r="36" spans="2:23" ht="15" customHeight="1">
      <c r="B36" s="213" t="s">
        <v>101</v>
      </c>
      <c r="C36" s="229"/>
      <c r="D36" s="98">
        <f>D34+1</f>
        <v>167566</v>
      </c>
      <c r="E36" s="41">
        <f>D36+20</f>
        <v>167586</v>
      </c>
      <c r="F36" s="99">
        <f>E36+20</f>
        <v>167606</v>
      </c>
      <c r="G36" s="41">
        <f>F36+20</f>
        <v>167626</v>
      </c>
      <c r="H36" s="100">
        <f>G36+20</f>
        <v>167646</v>
      </c>
      <c r="I36" s="101">
        <f aca="true" t="shared" si="15" ref="I36:W36">H36+20</f>
        <v>167666</v>
      </c>
      <c r="J36" s="102">
        <f t="shared" si="15"/>
        <v>167686</v>
      </c>
      <c r="K36" s="101">
        <f t="shared" si="15"/>
        <v>167706</v>
      </c>
      <c r="L36" s="102">
        <f t="shared" si="15"/>
        <v>167726</v>
      </c>
      <c r="M36" s="101">
        <f t="shared" si="15"/>
        <v>167746</v>
      </c>
      <c r="N36" s="102">
        <f t="shared" si="15"/>
        <v>167766</v>
      </c>
      <c r="O36" s="101">
        <f t="shared" si="15"/>
        <v>167786</v>
      </c>
      <c r="P36" s="102">
        <f t="shared" si="15"/>
        <v>167806</v>
      </c>
      <c r="Q36" s="101">
        <f t="shared" si="15"/>
        <v>167826</v>
      </c>
      <c r="R36" s="102">
        <f t="shared" si="15"/>
        <v>167846</v>
      </c>
      <c r="S36" s="101">
        <f t="shared" si="15"/>
        <v>167866</v>
      </c>
      <c r="T36" s="102">
        <f t="shared" si="15"/>
        <v>167886</v>
      </c>
      <c r="U36" s="101">
        <f t="shared" si="15"/>
        <v>167906</v>
      </c>
      <c r="V36" s="103">
        <f t="shared" si="15"/>
        <v>167926</v>
      </c>
      <c r="W36" s="101">
        <f t="shared" si="15"/>
        <v>167946</v>
      </c>
    </row>
    <row r="37" spans="2:23" ht="15" customHeight="1" thickBot="1">
      <c r="B37" s="217" t="s">
        <v>92</v>
      </c>
      <c r="C37" s="212"/>
      <c r="D37" s="113">
        <f>D35+J1</f>
        <v>29800</v>
      </c>
      <c r="E37" s="111">
        <f>E35+J1</f>
        <v>31850</v>
      </c>
      <c r="F37" s="117">
        <f>F35+J1</f>
        <v>33830</v>
      </c>
      <c r="G37" s="111">
        <f>G35+J1</f>
        <v>35750</v>
      </c>
      <c r="H37" s="112">
        <f>H35+J1</f>
        <v>37670</v>
      </c>
      <c r="I37" s="109">
        <f>I35+J1</f>
        <v>39590</v>
      </c>
      <c r="J37" s="114">
        <f>J35+J1</f>
        <v>41510</v>
      </c>
      <c r="K37" s="114">
        <f>K35+J1</f>
        <v>43430</v>
      </c>
      <c r="L37" s="115">
        <f>L35+J1</f>
        <v>45350</v>
      </c>
      <c r="M37" s="114">
        <f>M35+J1</f>
        <v>47270</v>
      </c>
      <c r="N37" s="116">
        <f>N35+J1</f>
        <v>49190</v>
      </c>
      <c r="O37" s="114">
        <f>O35+J1</f>
        <v>51110</v>
      </c>
      <c r="P37" s="116">
        <f>P35+J1</f>
        <v>53030</v>
      </c>
      <c r="Q37" s="114">
        <f>Q35+J1</f>
        <v>54950</v>
      </c>
      <c r="R37" s="116">
        <f>R35+J1</f>
        <v>56870</v>
      </c>
      <c r="S37" s="114">
        <f>S35+J1</f>
        <v>58790</v>
      </c>
      <c r="T37" s="116">
        <f>T35+J1</f>
        <v>60710</v>
      </c>
      <c r="U37" s="114">
        <f>U35+J1</f>
        <v>62630</v>
      </c>
      <c r="V37" s="115">
        <f>V35+J1</f>
        <v>64550</v>
      </c>
      <c r="W37" s="114">
        <f>W35+J1</f>
        <v>66470</v>
      </c>
    </row>
    <row r="38" spans="2:23" ht="15" customHeight="1">
      <c r="B38" s="213" t="s">
        <v>101</v>
      </c>
      <c r="C38" s="229"/>
      <c r="D38" s="103">
        <f>D36+1</f>
        <v>167567</v>
      </c>
      <c r="E38" s="101">
        <f>D38+20</f>
        <v>167587</v>
      </c>
      <c r="F38" s="102">
        <f aca="true" t="shared" si="16" ref="F38:W38">E38+20</f>
        <v>167607</v>
      </c>
      <c r="G38" s="101">
        <f t="shared" si="16"/>
        <v>167627</v>
      </c>
      <c r="H38" s="102">
        <f t="shared" si="16"/>
        <v>167647</v>
      </c>
      <c r="I38" s="41">
        <f t="shared" si="16"/>
        <v>167667</v>
      </c>
      <c r="J38" s="99">
        <f t="shared" si="16"/>
        <v>167687</v>
      </c>
      <c r="K38" s="41">
        <f t="shared" si="16"/>
        <v>167707</v>
      </c>
      <c r="L38" s="99">
        <f t="shared" si="16"/>
        <v>167727</v>
      </c>
      <c r="M38" s="41">
        <f t="shared" si="16"/>
        <v>167747</v>
      </c>
      <c r="N38" s="99">
        <f t="shared" si="16"/>
        <v>167767</v>
      </c>
      <c r="O38" s="41">
        <f t="shared" si="16"/>
        <v>167787</v>
      </c>
      <c r="P38" s="99">
        <f t="shared" si="16"/>
        <v>167807</v>
      </c>
      <c r="Q38" s="41">
        <f t="shared" si="16"/>
        <v>167827</v>
      </c>
      <c r="R38" s="99">
        <f t="shared" si="16"/>
        <v>167847</v>
      </c>
      <c r="S38" s="41">
        <f t="shared" si="16"/>
        <v>167867</v>
      </c>
      <c r="T38" s="99">
        <f t="shared" si="16"/>
        <v>167887</v>
      </c>
      <c r="U38" s="41">
        <f t="shared" si="16"/>
        <v>167907</v>
      </c>
      <c r="V38" s="98">
        <f t="shared" si="16"/>
        <v>167927</v>
      </c>
      <c r="W38" s="41">
        <f t="shared" si="16"/>
        <v>167947</v>
      </c>
    </row>
    <row r="39" spans="2:23" ht="15" customHeight="1" thickBot="1">
      <c r="B39" s="217" t="s">
        <v>93</v>
      </c>
      <c r="C39" s="212"/>
      <c r="D39" s="108">
        <f>D37+J1</f>
        <v>31340</v>
      </c>
      <c r="E39" s="109">
        <f>E37+J1</f>
        <v>33390</v>
      </c>
      <c r="F39" s="110">
        <f>F37+J1</f>
        <v>35370</v>
      </c>
      <c r="G39" s="109">
        <f>G37+J1</f>
        <v>37290</v>
      </c>
      <c r="H39" s="110">
        <f>H37+J1</f>
        <v>39210</v>
      </c>
      <c r="I39" s="109">
        <f>I37+J1</f>
        <v>41130</v>
      </c>
      <c r="J39" s="114">
        <f>J37+J1</f>
        <v>43050</v>
      </c>
      <c r="K39" s="114">
        <f>K37+J1</f>
        <v>44970</v>
      </c>
      <c r="L39" s="115">
        <f>L37+J1</f>
        <v>46890</v>
      </c>
      <c r="M39" s="114">
        <f>M37+J1</f>
        <v>48810</v>
      </c>
      <c r="N39" s="116">
        <f>N37+J1</f>
        <v>50730</v>
      </c>
      <c r="O39" s="114">
        <f>O37+J1</f>
        <v>52650</v>
      </c>
      <c r="P39" s="116">
        <f>P37+J1</f>
        <v>54570</v>
      </c>
      <c r="Q39" s="114">
        <f>Q37+J1</f>
        <v>56490</v>
      </c>
      <c r="R39" s="116">
        <f>R37+J1</f>
        <v>58410</v>
      </c>
      <c r="S39" s="114">
        <f>S37+J1</f>
        <v>60330</v>
      </c>
      <c r="T39" s="116">
        <f>T37+J1</f>
        <v>62250</v>
      </c>
      <c r="U39" s="114">
        <f>U37+J1</f>
        <v>64170</v>
      </c>
      <c r="V39" s="115">
        <f>V37+J1</f>
        <v>66090</v>
      </c>
      <c r="W39" s="114">
        <f>W37+J1</f>
        <v>68010</v>
      </c>
    </row>
    <row r="40" spans="2:23" ht="15" customHeight="1">
      <c r="B40" s="213" t="s">
        <v>101</v>
      </c>
      <c r="C40" s="229"/>
      <c r="D40" s="98">
        <f>D38+1</f>
        <v>167568</v>
      </c>
      <c r="E40" s="41">
        <f>D40+20</f>
        <v>167588</v>
      </c>
      <c r="F40" s="99">
        <f aca="true" t="shared" si="17" ref="F40:W40">E40+20</f>
        <v>167608</v>
      </c>
      <c r="G40" s="41">
        <f t="shared" si="17"/>
        <v>167628</v>
      </c>
      <c r="H40" s="100">
        <f t="shared" si="17"/>
        <v>167648</v>
      </c>
      <c r="I40" s="41">
        <f t="shared" si="17"/>
        <v>167668</v>
      </c>
      <c r="J40" s="102">
        <f t="shared" si="17"/>
        <v>167688</v>
      </c>
      <c r="K40" s="101">
        <f t="shared" si="17"/>
        <v>167708</v>
      </c>
      <c r="L40" s="102">
        <f t="shared" si="17"/>
        <v>167728</v>
      </c>
      <c r="M40" s="101">
        <f t="shared" si="17"/>
        <v>167748</v>
      </c>
      <c r="N40" s="102">
        <f t="shared" si="17"/>
        <v>167768</v>
      </c>
      <c r="O40" s="101">
        <f t="shared" si="17"/>
        <v>167788</v>
      </c>
      <c r="P40" s="102">
        <f t="shared" si="17"/>
        <v>167808</v>
      </c>
      <c r="Q40" s="101">
        <f t="shared" si="17"/>
        <v>167828</v>
      </c>
      <c r="R40" s="102">
        <f t="shared" si="17"/>
        <v>167848</v>
      </c>
      <c r="S40" s="101">
        <f t="shared" si="17"/>
        <v>167868</v>
      </c>
      <c r="T40" s="102">
        <f t="shared" si="17"/>
        <v>167888</v>
      </c>
      <c r="U40" s="101">
        <f t="shared" si="17"/>
        <v>167908</v>
      </c>
      <c r="V40" s="103">
        <f t="shared" si="17"/>
        <v>167928</v>
      </c>
      <c r="W40" s="101">
        <f t="shared" si="17"/>
        <v>167948</v>
      </c>
    </row>
    <row r="41" spans="2:23" ht="15" customHeight="1" thickBot="1">
      <c r="B41" s="217" t="s">
        <v>94</v>
      </c>
      <c r="C41" s="212"/>
      <c r="D41" s="113">
        <f>D39+J1</f>
        <v>32880</v>
      </c>
      <c r="E41" s="111">
        <f>E39+J1</f>
        <v>34930</v>
      </c>
      <c r="F41" s="117">
        <f>F39+J1</f>
        <v>36910</v>
      </c>
      <c r="G41" s="111">
        <f>G39+J1</f>
        <v>38830</v>
      </c>
      <c r="H41" s="112">
        <f>H39+J1</f>
        <v>40750</v>
      </c>
      <c r="I41" s="109">
        <f>I39+J1</f>
        <v>42670</v>
      </c>
      <c r="J41" s="114">
        <f>J39+J1</f>
        <v>44590</v>
      </c>
      <c r="K41" s="114">
        <f>K39+J1</f>
        <v>46510</v>
      </c>
      <c r="L41" s="115">
        <f>L39+J1</f>
        <v>48430</v>
      </c>
      <c r="M41" s="114">
        <f>M39+J1</f>
        <v>50350</v>
      </c>
      <c r="N41" s="116">
        <f>N39+J1</f>
        <v>52270</v>
      </c>
      <c r="O41" s="114">
        <f>O39+J1</f>
        <v>54190</v>
      </c>
      <c r="P41" s="116">
        <f>P39+J1</f>
        <v>56110</v>
      </c>
      <c r="Q41" s="114">
        <f>Q39+J1</f>
        <v>58030</v>
      </c>
      <c r="R41" s="116">
        <f>R39+J1</f>
        <v>59950</v>
      </c>
      <c r="S41" s="114">
        <f>S39+J1</f>
        <v>61870</v>
      </c>
      <c r="T41" s="116">
        <f>T39+J1</f>
        <v>63790</v>
      </c>
      <c r="U41" s="114">
        <f>U39+J1</f>
        <v>65710</v>
      </c>
      <c r="V41" s="115">
        <f>V39+J1</f>
        <v>67630</v>
      </c>
      <c r="W41" s="114">
        <f>W39+J1</f>
        <v>69550</v>
      </c>
    </row>
    <row r="42" spans="2:23" ht="15" customHeight="1">
      <c r="B42" s="213" t="s">
        <v>101</v>
      </c>
      <c r="C42" s="229"/>
      <c r="D42" s="103">
        <f>D40+1</f>
        <v>167569</v>
      </c>
      <c r="E42" s="101">
        <f>D42+20</f>
        <v>167589</v>
      </c>
      <c r="F42" s="102">
        <f aca="true" t="shared" si="18" ref="F42:W42">E42+20</f>
        <v>167609</v>
      </c>
      <c r="G42" s="101">
        <f t="shared" si="18"/>
        <v>167629</v>
      </c>
      <c r="H42" s="102">
        <f t="shared" si="18"/>
        <v>167649</v>
      </c>
      <c r="I42" s="41">
        <f t="shared" si="18"/>
        <v>167669</v>
      </c>
      <c r="J42" s="99">
        <f t="shared" si="18"/>
        <v>167689</v>
      </c>
      <c r="K42" s="41">
        <f t="shared" si="18"/>
        <v>167709</v>
      </c>
      <c r="L42" s="99">
        <f t="shared" si="18"/>
        <v>167729</v>
      </c>
      <c r="M42" s="41">
        <f t="shared" si="18"/>
        <v>167749</v>
      </c>
      <c r="N42" s="99">
        <f t="shared" si="18"/>
        <v>167769</v>
      </c>
      <c r="O42" s="41">
        <f t="shared" si="18"/>
        <v>167789</v>
      </c>
      <c r="P42" s="99">
        <f t="shared" si="18"/>
        <v>167809</v>
      </c>
      <c r="Q42" s="41">
        <f t="shared" si="18"/>
        <v>167829</v>
      </c>
      <c r="R42" s="99">
        <f t="shared" si="18"/>
        <v>167849</v>
      </c>
      <c r="S42" s="41">
        <f t="shared" si="18"/>
        <v>167869</v>
      </c>
      <c r="T42" s="99">
        <f t="shared" si="18"/>
        <v>167889</v>
      </c>
      <c r="U42" s="41">
        <f t="shared" si="18"/>
        <v>167909</v>
      </c>
      <c r="V42" s="98">
        <f t="shared" si="18"/>
        <v>167929</v>
      </c>
      <c r="W42" s="41">
        <f t="shared" si="18"/>
        <v>167949</v>
      </c>
    </row>
    <row r="43" spans="2:23" ht="15" customHeight="1" thickBot="1">
      <c r="B43" s="220" t="s">
        <v>73</v>
      </c>
      <c r="C43" s="221"/>
      <c r="D43" s="113">
        <f>D41+J1</f>
        <v>34420</v>
      </c>
      <c r="E43" s="111">
        <f>E41+J1</f>
        <v>36470</v>
      </c>
      <c r="F43" s="117">
        <f>F41+J1</f>
        <v>38450</v>
      </c>
      <c r="G43" s="111">
        <f>G41+J1</f>
        <v>40370</v>
      </c>
      <c r="H43" s="117">
        <f>H41+J1</f>
        <v>42290</v>
      </c>
      <c r="I43" s="111">
        <f>I41+J1</f>
        <v>44210</v>
      </c>
      <c r="J43" s="114">
        <f>J41+J1</f>
        <v>46130</v>
      </c>
      <c r="K43" s="114">
        <f>K41+J1</f>
        <v>48050</v>
      </c>
      <c r="L43" s="115">
        <f>L41+J1</f>
        <v>49970</v>
      </c>
      <c r="M43" s="114">
        <f>M41+J1</f>
        <v>51890</v>
      </c>
      <c r="N43" s="116">
        <f>N41+J1</f>
        <v>53810</v>
      </c>
      <c r="O43" s="114">
        <f>O41+J1</f>
        <v>55730</v>
      </c>
      <c r="P43" s="116">
        <f>P41+J1</f>
        <v>57650</v>
      </c>
      <c r="Q43" s="114">
        <f>Q41+J1</f>
        <v>59570</v>
      </c>
      <c r="R43" s="116">
        <f>R41+J1</f>
        <v>61490</v>
      </c>
      <c r="S43" s="114">
        <f>S41+J1</f>
        <v>63410</v>
      </c>
      <c r="T43" s="116">
        <f>T41+J1</f>
        <v>65330</v>
      </c>
      <c r="U43" s="114">
        <f>U41+J1</f>
        <v>67250</v>
      </c>
      <c r="V43" s="115">
        <f>V41+J1</f>
        <v>69170</v>
      </c>
      <c r="W43" s="114">
        <f>W41+J1</f>
        <v>71090</v>
      </c>
    </row>
    <row r="44" spans="4:23" ht="13.5"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</row>
  </sheetData>
  <sheetProtection/>
  <mergeCells count="42">
    <mergeCell ref="B2:C2"/>
    <mergeCell ref="B3:C3"/>
    <mergeCell ref="B4:C4"/>
    <mergeCell ref="B9:C9"/>
    <mergeCell ref="B10:C10"/>
    <mergeCell ref="B11:C11"/>
    <mergeCell ref="B12:C12"/>
    <mergeCell ref="B5:C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37:C37"/>
    <mergeCell ref="B38:C38"/>
    <mergeCell ref="B39:C39"/>
    <mergeCell ref="B40:C4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2.625" style="0" customWidth="1"/>
  </cols>
  <sheetData>
    <row r="1" ht="27" customHeight="1" thickBot="1"/>
    <row r="2" spans="1:5" ht="27" customHeight="1" thickBot="1">
      <c r="A2" s="23"/>
      <c r="B2" s="206" t="s">
        <v>150</v>
      </c>
      <c r="C2" s="207"/>
      <c r="D2" s="207"/>
      <c r="E2" s="208"/>
    </row>
    <row r="3" spans="1:5" ht="27" customHeight="1" thickBot="1">
      <c r="A3" s="23"/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'ｺｰﾄﾞ一覧'!D25</f>
        <v>169000</v>
      </c>
      <c r="C4" s="20" t="s">
        <v>20</v>
      </c>
      <c r="D4" s="20" t="s">
        <v>22</v>
      </c>
      <c r="E4" s="121">
        <f>'基本'!D9</f>
        <v>770</v>
      </c>
    </row>
    <row r="5" spans="2:5" ht="18.75" customHeight="1">
      <c r="B5" s="43">
        <f>B4+1</f>
        <v>169001</v>
      </c>
      <c r="C5" s="21" t="s">
        <v>21</v>
      </c>
      <c r="D5" s="21" t="s">
        <v>23</v>
      </c>
      <c r="E5" s="122">
        <f>E4+E26</f>
        <v>1540</v>
      </c>
    </row>
    <row r="6" spans="2:5" ht="18.75" customHeight="1">
      <c r="B6" s="43">
        <f aca="true" t="shared" si="0" ref="B6:B22">B5+1</f>
        <v>169002</v>
      </c>
      <c r="C6" s="21" t="s">
        <v>24</v>
      </c>
      <c r="D6" s="21" t="s">
        <v>36</v>
      </c>
      <c r="E6" s="122">
        <f>E5+E26</f>
        <v>2310</v>
      </c>
    </row>
    <row r="7" spans="2:5" ht="18.75" customHeight="1">
      <c r="B7" s="43">
        <f t="shared" si="0"/>
        <v>169003</v>
      </c>
      <c r="C7" s="21" t="s">
        <v>25</v>
      </c>
      <c r="D7" s="21" t="s">
        <v>37</v>
      </c>
      <c r="E7" s="122">
        <f>E6+E26</f>
        <v>3080</v>
      </c>
    </row>
    <row r="8" spans="2:5" ht="18.75" customHeight="1">
      <c r="B8" s="43">
        <f t="shared" si="0"/>
        <v>169004</v>
      </c>
      <c r="C8" s="21" t="s">
        <v>26</v>
      </c>
      <c r="D8" s="21" t="s">
        <v>38</v>
      </c>
      <c r="E8" s="122">
        <f>E7+E26</f>
        <v>3850</v>
      </c>
    </row>
    <row r="9" spans="2:5" ht="18.75" customHeight="1">
      <c r="B9" s="43">
        <f t="shared" si="0"/>
        <v>169005</v>
      </c>
      <c r="C9" s="21" t="s">
        <v>27</v>
      </c>
      <c r="D9" s="21" t="s">
        <v>39</v>
      </c>
      <c r="E9" s="122">
        <f>E8+E26</f>
        <v>4620</v>
      </c>
    </row>
    <row r="10" spans="2:5" ht="18.75" customHeight="1">
      <c r="B10" s="43">
        <f t="shared" si="0"/>
        <v>169006</v>
      </c>
      <c r="C10" s="21" t="s">
        <v>110</v>
      </c>
      <c r="D10" s="21" t="s">
        <v>40</v>
      </c>
      <c r="E10" s="122">
        <f>E9+E26</f>
        <v>5390</v>
      </c>
    </row>
    <row r="11" spans="2:5" ht="18.75" customHeight="1">
      <c r="B11" s="43">
        <f t="shared" si="0"/>
        <v>169007</v>
      </c>
      <c r="C11" s="21" t="s">
        <v>28</v>
      </c>
      <c r="D11" s="21" t="s">
        <v>41</v>
      </c>
      <c r="E11" s="122">
        <f>E10+E26</f>
        <v>6160</v>
      </c>
    </row>
    <row r="12" spans="2:5" ht="18.75" customHeight="1">
      <c r="B12" s="43">
        <f t="shared" si="0"/>
        <v>169008</v>
      </c>
      <c r="C12" s="21" t="s">
        <v>111</v>
      </c>
      <c r="D12" s="21" t="s">
        <v>42</v>
      </c>
      <c r="E12" s="122">
        <f>E11+E26</f>
        <v>6930</v>
      </c>
    </row>
    <row r="13" spans="2:5" ht="18.75" customHeight="1">
      <c r="B13" s="43">
        <f t="shared" si="0"/>
        <v>169009</v>
      </c>
      <c r="C13" s="21" t="s">
        <v>29</v>
      </c>
      <c r="D13" s="21" t="s">
        <v>43</v>
      </c>
      <c r="E13" s="122">
        <f>E12+E26</f>
        <v>7700</v>
      </c>
    </row>
    <row r="14" spans="2:5" ht="18.75" customHeight="1">
      <c r="B14" s="43">
        <f t="shared" si="0"/>
        <v>169010</v>
      </c>
      <c r="C14" s="21" t="s">
        <v>109</v>
      </c>
      <c r="D14" s="21" t="s">
        <v>154</v>
      </c>
      <c r="E14" s="122">
        <f>E13+E26</f>
        <v>8470</v>
      </c>
    </row>
    <row r="15" spans="2:5" ht="18.75" customHeight="1">
      <c r="B15" s="43">
        <f t="shared" si="0"/>
        <v>169011</v>
      </c>
      <c r="C15" s="21" t="s">
        <v>30</v>
      </c>
      <c r="D15" s="21" t="s">
        <v>45</v>
      </c>
      <c r="E15" s="122">
        <f>E14+E26</f>
        <v>9240</v>
      </c>
    </row>
    <row r="16" spans="2:5" ht="18.75" customHeight="1">
      <c r="B16" s="43">
        <f t="shared" si="0"/>
        <v>169012</v>
      </c>
      <c r="C16" s="21" t="s">
        <v>112</v>
      </c>
      <c r="D16" s="21" t="s">
        <v>46</v>
      </c>
      <c r="E16" s="122">
        <f>E15+E26</f>
        <v>10010</v>
      </c>
    </row>
    <row r="17" spans="2:5" ht="18.75" customHeight="1">
      <c r="B17" s="43">
        <f t="shared" si="0"/>
        <v>169013</v>
      </c>
      <c r="C17" s="21" t="s">
        <v>31</v>
      </c>
      <c r="D17" s="21" t="s">
        <v>47</v>
      </c>
      <c r="E17" s="122">
        <f>E16+E26</f>
        <v>10780</v>
      </c>
    </row>
    <row r="18" spans="2:5" ht="18.75" customHeight="1">
      <c r="B18" s="43">
        <f t="shared" si="0"/>
        <v>169014</v>
      </c>
      <c r="C18" s="21" t="s">
        <v>113</v>
      </c>
      <c r="D18" s="21" t="s">
        <v>48</v>
      </c>
      <c r="E18" s="122">
        <f>E17+E26</f>
        <v>11550</v>
      </c>
    </row>
    <row r="19" spans="2:5" ht="18.75" customHeight="1">
      <c r="B19" s="43">
        <f t="shared" si="0"/>
        <v>169015</v>
      </c>
      <c r="C19" s="21" t="s">
        <v>32</v>
      </c>
      <c r="D19" s="21" t="s">
        <v>49</v>
      </c>
      <c r="E19" s="122">
        <f>E18+E26</f>
        <v>12320</v>
      </c>
    </row>
    <row r="20" spans="2:5" ht="18.75" customHeight="1">
      <c r="B20" s="43">
        <f t="shared" si="0"/>
        <v>169016</v>
      </c>
      <c r="C20" s="21" t="s">
        <v>114</v>
      </c>
      <c r="D20" s="21" t="s">
        <v>50</v>
      </c>
      <c r="E20" s="122">
        <f>E19+E26</f>
        <v>13090</v>
      </c>
    </row>
    <row r="21" spans="2:5" ht="18.75" customHeight="1">
      <c r="B21" s="43">
        <f t="shared" si="0"/>
        <v>169017</v>
      </c>
      <c r="C21" s="21" t="s">
        <v>95</v>
      </c>
      <c r="D21" s="21" t="s">
        <v>51</v>
      </c>
      <c r="E21" s="122">
        <f>E20+E26</f>
        <v>13860</v>
      </c>
    </row>
    <row r="22" spans="2:5" ht="18.75" customHeight="1">
      <c r="B22" s="43">
        <f t="shared" si="0"/>
        <v>169018</v>
      </c>
      <c r="C22" s="21" t="s">
        <v>96</v>
      </c>
      <c r="D22" s="21" t="s">
        <v>52</v>
      </c>
      <c r="E22" s="122">
        <f>E21+E26</f>
        <v>14630</v>
      </c>
    </row>
    <row r="23" spans="2:5" ht="18.75" customHeight="1">
      <c r="B23" s="43">
        <f>B22+1</f>
        <v>169019</v>
      </c>
      <c r="C23" s="21" t="s">
        <v>33</v>
      </c>
      <c r="D23" s="21" t="s">
        <v>53</v>
      </c>
      <c r="E23" s="122">
        <f>E22+E26</f>
        <v>15400</v>
      </c>
    </row>
    <row r="24" spans="2:5" ht="18.75" customHeight="1" thickBot="1">
      <c r="B24" s="51">
        <f>B23+1</f>
        <v>169020</v>
      </c>
      <c r="C24" s="30" t="s">
        <v>34</v>
      </c>
      <c r="D24" s="30" t="s">
        <v>128</v>
      </c>
      <c r="E24" s="123">
        <f>E23+E26</f>
        <v>16170</v>
      </c>
    </row>
    <row r="25" ht="18.75" customHeight="1" thickBot="1"/>
    <row r="26" spans="3:5" ht="18.75" customHeight="1" thickBot="1">
      <c r="C26" s="232" t="s">
        <v>171</v>
      </c>
      <c r="D26" s="235"/>
      <c r="E26" s="124">
        <f>'基本'!D9</f>
        <v>770</v>
      </c>
    </row>
  </sheetData>
  <sheetProtection/>
  <mergeCells count="3">
    <mergeCell ref="B2:E2"/>
    <mergeCell ref="C3:D3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1.625" style="0" customWidth="1"/>
  </cols>
  <sheetData>
    <row r="1" ht="27" customHeight="1" thickBot="1">
      <c r="A1" s="54"/>
    </row>
    <row r="2" spans="2:5" ht="27" customHeight="1" thickBot="1">
      <c r="B2" s="206" t="s">
        <v>149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'ｺｰﾄﾞ一覧'!D26</f>
        <v>169500</v>
      </c>
      <c r="C4" s="20" t="s">
        <v>20</v>
      </c>
      <c r="D4" s="20" t="s">
        <v>22</v>
      </c>
      <c r="E4" s="121">
        <f>'基本'!D18</f>
        <v>960</v>
      </c>
    </row>
    <row r="5" spans="2:5" ht="18.75" customHeight="1">
      <c r="B5" s="43">
        <f>B4+1</f>
        <v>169501</v>
      </c>
      <c r="C5" s="21" t="s">
        <v>21</v>
      </c>
      <c r="D5" s="21" t="s">
        <v>23</v>
      </c>
      <c r="E5" s="122">
        <f>E4+E34</f>
        <v>1920</v>
      </c>
    </row>
    <row r="6" spans="2:5" ht="18.75" customHeight="1">
      <c r="B6" s="43">
        <f aca="true" t="shared" si="0" ref="B6:B22">B5+1</f>
        <v>169502</v>
      </c>
      <c r="C6" s="21" t="s">
        <v>24</v>
      </c>
      <c r="D6" s="21" t="s">
        <v>36</v>
      </c>
      <c r="E6" s="122">
        <f>E5+E34</f>
        <v>2880</v>
      </c>
    </row>
    <row r="7" spans="2:5" ht="18.75" customHeight="1">
      <c r="B7" s="43">
        <f t="shared" si="0"/>
        <v>169503</v>
      </c>
      <c r="C7" s="21" t="s">
        <v>25</v>
      </c>
      <c r="D7" s="21" t="s">
        <v>37</v>
      </c>
      <c r="E7" s="122">
        <f>E6+E34</f>
        <v>3840</v>
      </c>
    </row>
    <row r="8" spans="2:5" ht="18.75" customHeight="1">
      <c r="B8" s="43">
        <f t="shared" si="0"/>
        <v>169504</v>
      </c>
      <c r="C8" s="21" t="s">
        <v>26</v>
      </c>
      <c r="D8" s="21" t="s">
        <v>38</v>
      </c>
      <c r="E8" s="122">
        <f>E7+E34</f>
        <v>4800</v>
      </c>
    </row>
    <row r="9" spans="2:5" ht="18.75" customHeight="1">
      <c r="B9" s="43">
        <f t="shared" si="0"/>
        <v>169505</v>
      </c>
      <c r="C9" s="21" t="s">
        <v>27</v>
      </c>
      <c r="D9" s="21" t="s">
        <v>39</v>
      </c>
      <c r="E9" s="122">
        <f>E8+E34</f>
        <v>5760</v>
      </c>
    </row>
    <row r="10" spans="2:5" ht="18.75" customHeight="1">
      <c r="B10" s="43">
        <f t="shared" si="0"/>
        <v>169506</v>
      </c>
      <c r="C10" s="21" t="s">
        <v>110</v>
      </c>
      <c r="D10" s="21" t="s">
        <v>40</v>
      </c>
      <c r="E10" s="122">
        <f>E9+E34</f>
        <v>6720</v>
      </c>
    </row>
    <row r="11" spans="2:5" ht="18.75" customHeight="1">
      <c r="B11" s="43">
        <f t="shared" si="0"/>
        <v>169507</v>
      </c>
      <c r="C11" s="21" t="s">
        <v>28</v>
      </c>
      <c r="D11" s="21" t="s">
        <v>41</v>
      </c>
      <c r="E11" s="122">
        <f>E10+E34</f>
        <v>7680</v>
      </c>
    </row>
    <row r="12" spans="2:5" ht="18.75" customHeight="1">
      <c r="B12" s="43">
        <f t="shared" si="0"/>
        <v>169508</v>
      </c>
      <c r="C12" s="21" t="s">
        <v>111</v>
      </c>
      <c r="D12" s="21" t="s">
        <v>42</v>
      </c>
      <c r="E12" s="122">
        <f>E11+E34</f>
        <v>8640</v>
      </c>
    </row>
    <row r="13" spans="2:5" ht="18.75" customHeight="1">
      <c r="B13" s="43">
        <f t="shared" si="0"/>
        <v>169509</v>
      </c>
      <c r="C13" s="21" t="s">
        <v>29</v>
      </c>
      <c r="D13" s="21" t="s">
        <v>155</v>
      </c>
      <c r="E13" s="122">
        <f>E12+E34</f>
        <v>9600</v>
      </c>
    </row>
    <row r="14" spans="2:5" ht="18.75" customHeight="1">
      <c r="B14" s="43">
        <f t="shared" si="0"/>
        <v>169510</v>
      </c>
      <c r="C14" s="21" t="s">
        <v>109</v>
      </c>
      <c r="D14" s="21" t="s">
        <v>44</v>
      </c>
      <c r="E14" s="122">
        <f>E13+E34</f>
        <v>10560</v>
      </c>
    </row>
    <row r="15" spans="2:5" ht="18.75" customHeight="1">
      <c r="B15" s="43">
        <f t="shared" si="0"/>
        <v>169511</v>
      </c>
      <c r="C15" s="21" t="s">
        <v>30</v>
      </c>
      <c r="D15" s="21" t="s">
        <v>45</v>
      </c>
      <c r="E15" s="122">
        <f>E14+E34</f>
        <v>11520</v>
      </c>
    </row>
    <row r="16" spans="2:5" ht="18.75" customHeight="1">
      <c r="B16" s="43">
        <f t="shared" si="0"/>
        <v>169512</v>
      </c>
      <c r="C16" s="21" t="s">
        <v>112</v>
      </c>
      <c r="D16" s="21" t="s">
        <v>46</v>
      </c>
      <c r="E16" s="122">
        <f>E15+E34</f>
        <v>12480</v>
      </c>
    </row>
    <row r="17" spans="2:5" ht="18.75" customHeight="1">
      <c r="B17" s="43">
        <f t="shared" si="0"/>
        <v>169513</v>
      </c>
      <c r="C17" s="21" t="s">
        <v>31</v>
      </c>
      <c r="D17" s="21" t="s">
        <v>47</v>
      </c>
      <c r="E17" s="122">
        <f>E16+E34</f>
        <v>13440</v>
      </c>
    </row>
    <row r="18" spans="2:5" ht="18.75" customHeight="1">
      <c r="B18" s="43">
        <f t="shared" si="0"/>
        <v>169514</v>
      </c>
      <c r="C18" s="21" t="s">
        <v>113</v>
      </c>
      <c r="D18" s="21" t="s">
        <v>48</v>
      </c>
      <c r="E18" s="122">
        <f>E17+E34</f>
        <v>14400</v>
      </c>
    </row>
    <row r="19" spans="2:5" ht="18.75" customHeight="1">
      <c r="B19" s="43">
        <f t="shared" si="0"/>
        <v>169515</v>
      </c>
      <c r="C19" s="21" t="s">
        <v>32</v>
      </c>
      <c r="D19" s="21" t="s">
        <v>49</v>
      </c>
      <c r="E19" s="122">
        <f>E18+E34</f>
        <v>15360</v>
      </c>
    </row>
    <row r="20" spans="2:5" ht="18.75" customHeight="1">
      <c r="B20" s="43">
        <f t="shared" si="0"/>
        <v>169516</v>
      </c>
      <c r="C20" s="21" t="s">
        <v>114</v>
      </c>
      <c r="D20" s="21" t="s">
        <v>50</v>
      </c>
      <c r="E20" s="122">
        <f>E19+E34</f>
        <v>16320</v>
      </c>
    </row>
    <row r="21" spans="2:5" ht="18.75" customHeight="1">
      <c r="B21" s="43">
        <f t="shared" si="0"/>
        <v>169517</v>
      </c>
      <c r="C21" s="21" t="s">
        <v>95</v>
      </c>
      <c r="D21" s="21" t="s">
        <v>51</v>
      </c>
      <c r="E21" s="122">
        <f>E20+E34</f>
        <v>17280</v>
      </c>
    </row>
    <row r="22" spans="2:5" ht="18.75" customHeight="1">
      <c r="B22" s="43">
        <f t="shared" si="0"/>
        <v>169518</v>
      </c>
      <c r="C22" s="21" t="s">
        <v>96</v>
      </c>
      <c r="D22" s="21" t="s">
        <v>52</v>
      </c>
      <c r="E22" s="122">
        <f>E21+E34</f>
        <v>18240</v>
      </c>
    </row>
    <row r="23" spans="2:5" ht="18.75" customHeight="1">
      <c r="B23" s="43">
        <f>B22+1</f>
        <v>169519</v>
      </c>
      <c r="C23" s="21" t="s">
        <v>33</v>
      </c>
      <c r="D23" s="21" t="s">
        <v>53</v>
      </c>
      <c r="E23" s="122">
        <f>E22+E34</f>
        <v>19200</v>
      </c>
    </row>
    <row r="24" spans="2:5" ht="18.75" customHeight="1">
      <c r="B24" s="43">
        <f>B23+1</f>
        <v>169520</v>
      </c>
      <c r="C24" s="21" t="s">
        <v>34</v>
      </c>
      <c r="D24" s="21" t="s">
        <v>103</v>
      </c>
      <c r="E24" s="122">
        <f>E23+E34</f>
        <v>20160</v>
      </c>
    </row>
    <row r="25" spans="2:5" ht="18.75" customHeight="1">
      <c r="B25" s="43">
        <f aca="true" t="shared" si="1" ref="B25:B32">B24+1</f>
        <v>169521</v>
      </c>
      <c r="C25" s="21" t="s">
        <v>104</v>
      </c>
      <c r="D25" s="21" t="s">
        <v>118</v>
      </c>
      <c r="E25" s="122">
        <f>E24+E34</f>
        <v>21120</v>
      </c>
    </row>
    <row r="26" spans="2:5" ht="18.75" customHeight="1">
      <c r="B26" s="43">
        <f t="shared" si="1"/>
        <v>169522</v>
      </c>
      <c r="C26" s="21" t="s">
        <v>105</v>
      </c>
      <c r="D26" s="21" t="s">
        <v>119</v>
      </c>
      <c r="E26" s="122">
        <f>E25+E34</f>
        <v>22080</v>
      </c>
    </row>
    <row r="27" spans="2:5" ht="18.75" customHeight="1">
      <c r="B27" s="43">
        <f t="shared" si="1"/>
        <v>169523</v>
      </c>
      <c r="C27" s="21" t="s">
        <v>106</v>
      </c>
      <c r="D27" s="21" t="s">
        <v>120</v>
      </c>
      <c r="E27" s="122">
        <f>E26+E34</f>
        <v>23040</v>
      </c>
    </row>
    <row r="28" spans="2:5" ht="18.75" customHeight="1">
      <c r="B28" s="43">
        <f t="shared" si="1"/>
        <v>169524</v>
      </c>
      <c r="C28" s="21" t="s">
        <v>107</v>
      </c>
      <c r="D28" s="21" t="s">
        <v>121</v>
      </c>
      <c r="E28" s="122">
        <f>E27+E34</f>
        <v>24000</v>
      </c>
    </row>
    <row r="29" spans="2:5" ht="18.75" customHeight="1">
      <c r="B29" s="43">
        <f t="shared" si="1"/>
        <v>169525</v>
      </c>
      <c r="C29" s="21" t="s">
        <v>108</v>
      </c>
      <c r="D29" s="21" t="s">
        <v>122</v>
      </c>
      <c r="E29" s="122">
        <f>E28+E34</f>
        <v>24960</v>
      </c>
    </row>
    <row r="30" spans="2:5" ht="18.75" customHeight="1">
      <c r="B30" s="43">
        <f t="shared" si="1"/>
        <v>169526</v>
      </c>
      <c r="C30" s="21" t="s">
        <v>115</v>
      </c>
      <c r="D30" s="21" t="s">
        <v>123</v>
      </c>
      <c r="E30" s="122">
        <f>E29+E34</f>
        <v>25920</v>
      </c>
    </row>
    <row r="31" spans="2:5" ht="18.75" customHeight="1">
      <c r="B31" s="43">
        <f t="shared" si="1"/>
        <v>169527</v>
      </c>
      <c r="C31" s="21" t="s">
        <v>116</v>
      </c>
      <c r="D31" s="21" t="s">
        <v>124</v>
      </c>
      <c r="E31" s="122">
        <f>E30+E34</f>
        <v>26880</v>
      </c>
    </row>
    <row r="32" spans="2:5" ht="18.75" customHeight="1" thickBot="1">
      <c r="B32" s="44">
        <f t="shared" si="1"/>
        <v>169528</v>
      </c>
      <c r="C32" s="45" t="s">
        <v>117</v>
      </c>
      <c r="D32" s="45" t="s">
        <v>125</v>
      </c>
      <c r="E32" s="123">
        <f>E31+E34</f>
        <v>27840</v>
      </c>
    </row>
    <row r="33" ht="18.75" customHeight="1" thickBot="1">
      <c r="E33" s="48"/>
    </row>
    <row r="34" spans="3:5" ht="18.75" customHeight="1" thickBot="1">
      <c r="C34" s="232" t="s">
        <v>172</v>
      </c>
      <c r="D34" s="235"/>
      <c r="E34" s="124">
        <f>'基本'!D18</f>
        <v>960</v>
      </c>
    </row>
  </sheetData>
  <sheetProtection/>
  <mergeCells count="3">
    <mergeCell ref="B2:E2"/>
    <mergeCell ref="C3:D3"/>
    <mergeCell ref="C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</cols>
  <sheetData>
    <row r="1" ht="27" customHeight="1" thickBot="1">
      <c r="A1" s="54"/>
    </row>
    <row r="2" spans="2:5" ht="27" customHeight="1" thickBot="1">
      <c r="B2" s="206" t="s">
        <v>174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'ｺｰﾄﾞ一覧'!D27</f>
        <v>168050</v>
      </c>
      <c r="C4" s="20" t="s">
        <v>20</v>
      </c>
      <c r="D4" s="20" t="s">
        <v>22</v>
      </c>
      <c r="E4" s="121">
        <f>'基本'!D9*2</f>
        <v>1540</v>
      </c>
    </row>
    <row r="5" spans="2:5" ht="18.75" customHeight="1">
      <c r="B5" s="43">
        <f>B4+1</f>
        <v>168051</v>
      </c>
      <c r="C5" s="21" t="s">
        <v>21</v>
      </c>
      <c r="D5" s="21" t="s">
        <v>23</v>
      </c>
      <c r="E5" s="122">
        <f>E4+E26</f>
        <v>3080</v>
      </c>
    </row>
    <row r="6" spans="2:5" ht="18.75" customHeight="1">
      <c r="B6" s="43">
        <f aca="true" t="shared" si="0" ref="B6:B22">B5+1</f>
        <v>168052</v>
      </c>
      <c r="C6" s="21" t="s">
        <v>24</v>
      </c>
      <c r="D6" s="21" t="s">
        <v>36</v>
      </c>
      <c r="E6" s="122">
        <f>E5+E26</f>
        <v>4620</v>
      </c>
    </row>
    <row r="7" spans="2:5" ht="18.75" customHeight="1">
      <c r="B7" s="43">
        <f t="shared" si="0"/>
        <v>168053</v>
      </c>
      <c r="C7" s="21" t="s">
        <v>25</v>
      </c>
      <c r="D7" s="21" t="s">
        <v>37</v>
      </c>
      <c r="E7" s="122">
        <f>E6+E26</f>
        <v>6160</v>
      </c>
    </row>
    <row r="8" spans="2:5" ht="18.75" customHeight="1">
      <c r="B8" s="43">
        <f t="shared" si="0"/>
        <v>168054</v>
      </c>
      <c r="C8" s="21" t="s">
        <v>26</v>
      </c>
      <c r="D8" s="21" t="s">
        <v>38</v>
      </c>
      <c r="E8" s="122">
        <f>E7+E26</f>
        <v>7700</v>
      </c>
    </row>
    <row r="9" spans="2:5" ht="18.75" customHeight="1">
      <c r="B9" s="43">
        <f t="shared" si="0"/>
        <v>168055</v>
      </c>
      <c r="C9" s="21" t="s">
        <v>27</v>
      </c>
      <c r="D9" s="21" t="s">
        <v>39</v>
      </c>
      <c r="E9" s="122">
        <f>E8+E26</f>
        <v>9240</v>
      </c>
    </row>
    <row r="10" spans="2:5" ht="18.75" customHeight="1">
      <c r="B10" s="43">
        <f t="shared" si="0"/>
        <v>168056</v>
      </c>
      <c r="C10" s="21" t="s">
        <v>110</v>
      </c>
      <c r="D10" s="21" t="s">
        <v>40</v>
      </c>
      <c r="E10" s="122">
        <f>E9+E26</f>
        <v>10780</v>
      </c>
    </row>
    <row r="11" spans="2:5" ht="18.75" customHeight="1">
      <c r="B11" s="43">
        <f t="shared" si="0"/>
        <v>168057</v>
      </c>
      <c r="C11" s="21" t="s">
        <v>28</v>
      </c>
      <c r="D11" s="21" t="s">
        <v>41</v>
      </c>
      <c r="E11" s="122">
        <f>E10+E26</f>
        <v>12320</v>
      </c>
    </row>
    <row r="12" spans="2:5" ht="18.75" customHeight="1">
      <c r="B12" s="43">
        <f t="shared" si="0"/>
        <v>168058</v>
      </c>
      <c r="C12" s="21" t="s">
        <v>111</v>
      </c>
      <c r="D12" s="21" t="s">
        <v>42</v>
      </c>
      <c r="E12" s="122">
        <f>E11+E26</f>
        <v>13860</v>
      </c>
    </row>
    <row r="13" spans="2:5" ht="18.75" customHeight="1">
      <c r="B13" s="43">
        <f t="shared" si="0"/>
        <v>168059</v>
      </c>
      <c r="C13" s="21" t="s">
        <v>29</v>
      </c>
      <c r="D13" s="21" t="s">
        <v>43</v>
      </c>
      <c r="E13" s="122">
        <f>E12+E26</f>
        <v>15400</v>
      </c>
    </row>
    <row r="14" spans="2:5" ht="18.75" customHeight="1">
      <c r="B14" s="43">
        <f t="shared" si="0"/>
        <v>168060</v>
      </c>
      <c r="C14" s="21" t="s">
        <v>109</v>
      </c>
      <c r="D14" s="21" t="s">
        <v>154</v>
      </c>
      <c r="E14" s="122">
        <f>E13+E26</f>
        <v>16940</v>
      </c>
    </row>
    <row r="15" spans="2:5" ht="18.75" customHeight="1">
      <c r="B15" s="43">
        <f t="shared" si="0"/>
        <v>168061</v>
      </c>
      <c r="C15" s="21" t="s">
        <v>30</v>
      </c>
      <c r="D15" s="21" t="s">
        <v>45</v>
      </c>
      <c r="E15" s="122">
        <f>E14+E26</f>
        <v>18480</v>
      </c>
    </row>
    <row r="16" spans="2:5" ht="18.75" customHeight="1">
      <c r="B16" s="43">
        <f t="shared" si="0"/>
        <v>168062</v>
      </c>
      <c r="C16" s="21" t="s">
        <v>112</v>
      </c>
      <c r="D16" s="21" t="s">
        <v>46</v>
      </c>
      <c r="E16" s="122">
        <f>E15+E26</f>
        <v>20020</v>
      </c>
    </row>
    <row r="17" spans="2:5" ht="18.75" customHeight="1">
      <c r="B17" s="43">
        <f t="shared" si="0"/>
        <v>168063</v>
      </c>
      <c r="C17" s="21" t="s">
        <v>31</v>
      </c>
      <c r="D17" s="21" t="s">
        <v>47</v>
      </c>
      <c r="E17" s="122">
        <f>E16+E26</f>
        <v>21560</v>
      </c>
    </row>
    <row r="18" spans="2:5" ht="18.75" customHeight="1">
      <c r="B18" s="43">
        <f t="shared" si="0"/>
        <v>168064</v>
      </c>
      <c r="C18" s="21" t="s">
        <v>113</v>
      </c>
      <c r="D18" s="21" t="s">
        <v>48</v>
      </c>
      <c r="E18" s="122">
        <f>E17+E26</f>
        <v>23100</v>
      </c>
    </row>
    <row r="19" spans="2:5" ht="18.75" customHeight="1">
      <c r="B19" s="43">
        <f t="shared" si="0"/>
        <v>168065</v>
      </c>
      <c r="C19" s="21" t="s">
        <v>32</v>
      </c>
      <c r="D19" s="21" t="s">
        <v>49</v>
      </c>
      <c r="E19" s="122">
        <f>E18+E26</f>
        <v>24640</v>
      </c>
    </row>
    <row r="20" spans="2:5" ht="18.75" customHeight="1">
      <c r="B20" s="43">
        <f t="shared" si="0"/>
        <v>168066</v>
      </c>
      <c r="C20" s="21" t="s">
        <v>114</v>
      </c>
      <c r="D20" s="21" t="s">
        <v>50</v>
      </c>
      <c r="E20" s="122">
        <f>E19+E26</f>
        <v>26180</v>
      </c>
    </row>
    <row r="21" spans="2:5" ht="18.75" customHeight="1">
      <c r="B21" s="43">
        <f t="shared" si="0"/>
        <v>168067</v>
      </c>
      <c r="C21" s="21" t="s">
        <v>95</v>
      </c>
      <c r="D21" s="21" t="s">
        <v>51</v>
      </c>
      <c r="E21" s="122">
        <f>E20+E26</f>
        <v>27720</v>
      </c>
    </row>
    <row r="22" spans="2:5" ht="18.75" customHeight="1">
      <c r="B22" s="43">
        <f t="shared" si="0"/>
        <v>168068</v>
      </c>
      <c r="C22" s="21" t="s">
        <v>96</v>
      </c>
      <c r="D22" s="21" t="s">
        <v>52</v>
      </c>
      <c r="E22" s="122">
        <f>E21+E26</f>
        <v>29260</v>
      </c>
    </row>
    <row r="23" spans="2:5" ht="18.75" customHeight="1">
      <c r="B23" s="43">
        <f>B22+1</f>
        <v>168069</v>
      </c>
      <c r="C23" s="21" t="s">
        <v>33</v>
      </c>
      <c r="D23" s="21" t="s">
        <v>53</v>
      </c>
      <c r="E23" s="122">
        <f>E22+E26</f>
        <v>30800</v>
      </c>
    </row>
    <row r="24" spans="2:5" ht="18.75" customHeight="1" thickBot="1">
      <c r="B24" s="51">
        <f>B23+1</f>
        <v>168070</v>
      </c>
      <c r="C24" s="30" t="s">
        <v>34</v>
      </c>
      <c r="D24" s="30" t="s">
        <v>128</v>
      </c>
      <c r="E24" s="123">
        <f>E23+E26</f>
        <v>32340</v>
      </c>
    </row>
    <row r="25" ht="18.75" customHeight="1" thickBot="1"/>
    <row r="26" spans="3:5" ht="18.75" customHeight="1" thickBot="1">
      <c r="C26" s="232" t="s">
        <v>173</v>
      </c>
      <c r="D26" s="235"/>
      <c r="E26" s="124">
        <f>'基本'!D9*2</f>
        <v>1540</v>
      </c>
    </row>
  </sheetData>
  <sheetProtection/>
  <mergeCells count="3">
    <mergeCell ref="B2:E2"/>
    <mergeCell ref="C3:D3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1.25" style="0" customWidth="1"/>
  </cols>
  <sheetData>
    <row r="1" ht="27" customHeight="1" thickBot="1">
      <c r="A1" s="54"/>
    </row>
    <row r="2" spans="2:5" ht="27" customHeight="1" thickBot="1">
      <c r="B2" s="238" t="s">
        <v>175</v>
      </c>
      <c r="C2" s="239"/>
      <c r="D2" s="239"/>
      <c r="E2" s="240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42">
        <f>'ｺｰﾄﾞ一覧'!D28</f>
        <v>168550</v>
      </c>
      <c r="C4" s="20" t="s">
        <v>20</v>
      </c>
      <c r="D4" s="20" t="s">
        <v>22</v>
      </c>
      <c r="E4" s="121">
        <f>'基本'!D18*2</f>
        <v>1920</v>
      </c>
    </row>
    <row r="5" spans="2:5" ht="18.75" customHeight="1">
      <c r="B5" s="43">
        <f>B4+1</f>
        <v>168551</v>
      </c>
      <c r="C5" s="21" t="s">
        <v>21</v>
      </c>
      <c r="D5" s="21" t="s">
        <v>23</v>
      </c>
      <c r="E5" s="122">
        <f>E4+E34</f>
        <v>3840</v>
      </c>
    </row>
    <row r="6" spans="2:5" ht="18.75" customHeight="1">
      <c r="B6" s="43">
        <f aca="true" t="shared" si="0" ref="B6:B22">B5+1</f>
        <v>168552</v>
      </c>
      <c r="C6" s="21" t="s">
        <v>24</v>
      </c>
      <c r="D6" s="21" t="s">
        <v>36</v>
      </c>
      <c r="E6" s="122">
        <f>E5+E34</f>
        <v>5760</v>
      </c>
    </row>
    <row r="7" spans="2:5" ht="18.75" customHeight="1">
      <c r="B7" s="43">
        <f t="shared" si="0"/>
        <v>168553</v>
      </c>
      <c r="C7" s="21" t="s">
        <v>25</v>
      </c>
      <c r="D7" s="21" t="s">
        <v>37</v>
      </c>
      <c r="E7" s="122">
        <f>E6+E34</f>
        <v>7680</v>
      </c>
    </row>
    <row r="8" spans="2:5" ht="18.75" customHeight="1">
      <c r="B8" s="43">
        <f t="shared" si="0"/>
        <v>168554</v>
      </c>
      <c r="C8" s="21" t="s">
        <v>26</v>
      </c>
      <c r="D8" s="21" t="s">
        <v>38</v>
      </c>
      <c r="E8" s="122">
        <f>E7+E34</f>
        <v>9600</v>
      </c>
    </row>
    <row r="9" spans="2:5" ht="18.75" customHeight="1">
      <c r="B9" s="43">
        <f t="shared" si="0"/>
        <v>168555</v>
      </c>
      <c r="C9" s="21" t="s">
        <v>27</v>
      </c>
      <c r="D9" s="21" t="s">
        <v>39</v>
      </c>
      <c r="E9" s="122">
        <f>E8+E34</f>
        <v>11520</v>
      </c>
    </row>
    <row r="10" spans="2:5" ht="18.75" customHeight="1">
      <c r="B10" s="43">
        <f t="shared" si="0"/>
        <v>168556</v>
      </c>
      <c r="C10" s="21" t="s">
        <v>110</v>
      </c>
      <c r="D10" s="21" t="s">
        <v>40</v>
      </c>
      <c r="E10" s="122">
        <f>E9+E34</f>
        <v>13440</v>
      </c>
    </row>
    <row r="11" spans="2:5" ht="18.75" customHeight="1">
      <c r="B11" s="43">
        <f t="shared" si="0"/>
        <v>168557</v>
      </c>
      <c r="C11" s="21" t="s">
        <v>28</v>
      </c>
      <c r="D11" s="21" t="s">
        <v>41</v>
      </c>
      <c r="E11" s="122">
        <f>E10+E34</f>
        <v>15360</v>
      </c>
    </row>
    <row r="12" spans="2:5" ht="18.75" customHeight="1">
      <c r="B12" s="43">
        <f t="shared" si="0"/>
        <v>168558</v>
      </c>
      <c r="C12" s="21" t="s">
        <v>111</v>
      </c>
      <c r="D12" s="21" t="s">
        <v>42</v>
      </c>
      <c r="E12" s="122">
        <f>E11+E34</f>
        <v>17280</v>
      </c>
    </row>
    <row r="13" spans="2:5" ht="18.75" customHeight="1">
      <c r="B13" s="43">
        <f t="shared" si="0"/>
        <v>168559</v>
      </c>
      <c r="C13" s="21" t="s">
        <v>29</v>
      </c>
      <c r="D13" s="21" t="s">
        <v>155</v>
      </c>
      <c r="E13" s="122">
        <f>E12+E34</f>
        <v>19200</v>
      </c>
    </row>
    <row r="14" spans="2:5" ht="18.75" customHeight="1">
      <c r="B14" s="43">
        <f t="shared" si="0"/>
        <v>168560</v>
      </c>
      <c r="C14" s="21" t="s">
        <v>109</v>
      </c>
      <c r="D14" s="21" t="s">
        <v>44</v>
      </c>
      <c r="E14" s="122">
        <f>E13+E34</f>
        <v>21120</v>
      </c>
    </row>
    <row r="15" spans="2:5" ht="18.75" customHeight="1">
      <c r="B15" s="43">
        <f t="shared" si="0"/>
        <v>168561</v>
      </c>
      <c r="C15" s="21" t="s">
        <v>30</v>
      </c>
      <c r="D15" s="21" t="s">
        <v>45</v>
      </c>
      <c r="E15" s="122">
        <f>E14+E34</f>
        <v>23040</v>
      </c>
    </row>
    <row r="16" spans="2:5" ht="18.75" customHeight="1">
      <c r="B16" s="43">
        <f t="shared" si="0"/>
        <v>168562</v>
      </c>
      <c r="C16" s="21" t="s">
        <v>112</v>
      </c>
      <c r="D16" s="21" t="s">
        <v>46</v>
      </c>
      <c r="E16" s="122">
        <f>E15+E34</f>
        <v>24960</v>
      </c>
    </row>
    <row r="17" spans="2:5" ht="18.75" customHeight="1">
      <c r="B17" s="43">
        <f t="shared" si="0"/>
        <v>168563</v>
      </c>
      <c r="C17" s="21" t="s">
        <v>31</v>
      </c>
      <c r="D17" s="21" t="s">
        <v>47</v>
      </c>
      <c r="E17" s="122">
        <f>E16+E34</f>
        <v>26880</v>
      </c>
    </row>
    <row r="18" spans="2:5" ht="18.75" customHeight="1">
      <c r="B18" s="43">
        <f t="shared" si="0"/>
        <v>168564</v>
      </c>
      <c r="C18" s="21" t="s">
        <v>113</v>
      </c>
      <c r="D18" s="21" t="s">
        <v>48</v>
      </c>
      <c r="E18" s="122">
        <f>E17+E34</f>
        <v>28800</v>
      </c>
    </row>
    <row r="19" spans="2:5" ht="18.75" customHeight="1">
      <c r="B19" s="43">
        <f t="shared" si="0"/>
        <v>168565</v>
      </c>
      <c r="C19" s="21" t="s">
        <v>32</v>
      </c>
      <c r="D19" s="21" t="s">
        <v>49</v>
      </c>
      <c r="E19" s="122">
        <f>E18+E34</f>
        <v>30720</v>
      </c>
    </row>
    <row r="20" spans="2:5" ht="18.75" customHeight="1">
      <c r="B20" s="43">
        <f t="shared" si="0"/>
        <v>168566</v>
      </c>
      <c r="C20" s="21" t="s">
        <v>114</v>
      </c>
      <c r="D20" s="21" t="s">
        <v>50</v>
      </c>
      <c r="E20" s="122">
        <f>E19+E34</f>
        <v>32640</v>
      </c>
    </row>
    <row r="21" spans="2:5" ht="18.75" customHeight="1">
      <c r="B21" s="43">
        <f t="shared" si="0"/>
        <v>168567</v>
      </c>
      <c r="C21" s="21" t="s">
        <v>95</v>
      </c>
      <c r="D21" s="21" t="s">
        <v>51</v>
      </c>
      <c r="E21" s="122">
        <f>E20+E34</f>
        <v>34560</v>
      </c>
    </row>
    <row r="22" spans="2:5" ht="18.75" customHeight="1">
      <c r="B22" s="43">
        <f t="shared" si="0"/>
        <v>168568</v>
      </c>
      <c r="C22" s="21" t="s">
        <v>96</v>
      </c>
      <c r="D22" s="21" t="s">
        <v>52</v>
      </c>
      <c r="E22" s="122">
        <f>E21+E34</f>
        <v>36480</v>
      </c>
    </row>
    <row r="23" spans="2:5" ht="18.75" customHeight="1">
      <c r="B23" s="43">
        <f>B22+1</f>
        <v>168569</v>
      </c>
      <c r="C23" s="21" t="s">
        <v>33</v>
      </c>
      <c r="D23" s="21" t="s">
        <v>53</v>
      </c>
      <c r="E23" s="122">
        <f>E22+E34</f>
        <v>38400</v>
      </c>
    </row>
    <row r="24" spans="2:5" ht="18.75" customHeight="1">
      <c r="B24" s="43">
        <f>B23+1</f>
        <v>168570</v>
      </c>
      <c r="C24" s="21" t="s">
        <v>34</v>
      </c>
      <c r="D24" s="21" t="s">
        <v>103</v>
      </c>
      <c r="E24" s="122">
        <f>E23+E34</f>
        <v>40320</v>
      </c>
    </row>
    <row r="25" spans="2:5" ht="18.75" customHeight="1">
      <c r="B25" s="43">
        <f aca="true" t="shared" si="1" ref="B25:B32">B24+1</f>
        <v>168571</v>
      </c>
      <c r="C25" s="21" t="s">
        <v>104</v>
      </c>
      <c r="D25" s="21" t="s">
        <v>118</v>
      </c>
      <c r="E25" s="122">
        <f>E24+E34</f>
        <v>42240</v>
      </c>
    </row>
    <row r="26" spans="2:5" ht="18.75" customHeight="1">
      <c r="B26" s="43">
        <f t="shared" si="1"/>
        <v>168572</v>
      </c>
      <c r="C26" s="21" t="s">
        <v>105</v>
      </c>
      <c r="D26" s="21" t="s">
        <v>119</v>
      </c>
      <c r="E26" s="122">
        <f>E25+E34</f>
        <v>44160</v>
      </c>
    </row>
    <row r="27" spans="2:5" ht="18.75" customHeight="1">
      <c r="B27" s="43">
        <f t="shared" si="1"/>
        <v>168573</v>
      </c>
      <c r="C27" s="21" t="s">
        <v>106</v>
      </c>
      <c r="D27" s="21" t="s">
        <v>120</v>
      </c>
      <c r="E27" s="122">
        <f>E26+E34</f>
        <v>46080</v>
      </c>
    </row>
    <row r="28" spans="2:5" ht="18.75" customHeight="1">
      <c r="B28" s="43">
        <f t="shared" si="1"/>
        <v>168574</v>
      </c>
      <c r="C28" s="21" t="s">
        <v>107</v>
      </c>
      <c r="D28" s="21" t="s">
        <v>121</v>
      </c>
      <c r="E28" s="122">
        <f>E27+E34</f>
        <v>48000</v>
      </c>
    </row>
    <row r="29" spans="2:5" ht="18.75" customHeight="1">
      <c r="B29" s="43">
        <f t="shared" si="1"/>
        <v>168575</v>
      </c>
      <c r="C29" s="21" t="s">
        <v>108</v>
      </c>
      <c r="D29" s="21" t="s">
        <v>122</v>
      </c>
      <c r="E29" s="122">
        <f>E28+E34</f>
        <v>49920</v>
      </c>
    </row>
    <row r="30" spans="2:5" ht="18.75" customHeight="1">
      <c r="B30" s="43">
        <f t="shared" si="1"/>
        <v>168576</v>
      </c>
      <c r="C30" s="21" t="s">
        <v>115</v>
      </c>
      <c r="D30" s="21" t="s">
        <v>123</v>
      </c>
      <c r="E30" s="122">
        <f>E29+E34</f>
        <v>51840</v>
      </c>
    </row>
    <row r="31" spans="2:5" ht="18.75" customHeight="1">
      <c r="B31" s="43">
        <f t="shared" si="1"/>
        <v>168577</v>
      </c>
      <c r="C31" s="21" t="s">
        <v>116</v>
      </c>
      <c r="D31" s="21" t="s">
        <v>124</v>
      </c>
      <c r="E31" s="122">
        <f>E30+E34</f>
        <v>53760</v>
      </c>
    </row>
    <row r="32" spans="2:5" ht="18.75" customHeight="1" thickBot="1">
      <c r="B32" s="44">
        <f t="shared" si="1"/>
        <v>168578</v>
      </c>
      <c r="C32" s="45" t="s">
        <v>117</v>
      </c>
      <c r="D32" s="45" t="s">
        <v>125</v>
      </c>
      <c r="E32" s="123">
        <f>E31+E34</f>
        <v>55680</v>
      </c>
    </row>
    <row r="33" ht="18.75" customHeight="1" thickBot="1">
      <c r="E33" s="48"/>
    </row>
    <row r="34" spans="3:5" ht="18.75" customHeight="1" thickBot="1">
      <c r="C34" s="209" t="s">
        <v>189</v>
      </c>
      <c r="D34" s="210"/>
      <c r="E34" s="124">
        <f>'基本'!D18*2</f>
        <v>1920</v>
      </c>
    </row>
  </sheetData>
  <sheetProtection/>
  <mergeCells count="3">
    <mergeCell ref="C34:D34"/>
    <mergeCell ref="B2:E2"/>
    <mergeCell ref="C3:D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6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7.625" style="0" customWidth="1"/>
    <col min="2" max="4" width="25.625" style="0" customWidth="1"/>
  </cols>
  <sheetData>
    <row r="1" ht="22.5" customHeight="1">
      <c r="B1" s="196" t="s">
        <v>131</v>
      </c>
    </row>
    <row r="2" spans="2:3" ht="22.5" customHeight="1" thickBot="1">
      <c r="B2" s="204" t="s">
        <v>132</v>
      </c>
      <c r="C2" s="204"/>
    </row>
    <row r="3" spans="2:4" ht="22.5" customHeight="1" thickBot="1">
      <c r="B3" s="59" t="s">
        <v>16</v>
      </c>
      <c r="C3" s="60" t="s">
        <v>11</v>
      </c>
      <c r="D3" s="61" t="s">
        <v>12</v>
      </c>
    </row>
    <row r="4" spans="2:4" ht="22.5" customHeight="1">
      <c r="B4" s="57" t="s">
        <v>15</v>
      </c>
      <c r="C4" s="176">
        <v>2850</v>
      </c>
      <c r="D4" s="177">
        <v>1170</v>
      </c>
    </row>
    <row r="5" spans="2:4" ht="22.5" customHeight="1">
      <c r="B5" s="58" t="s">
        <v>134</v>
      </c>
      <c r="C5" s="178">
        <v>4500</v>
      </c>
      <c r="D5" s="179">
        <v>2190</v>
      </c>
    </row>
    <row r="6" spans="2:4" ht="22.5" customHeight="1">
      <c r="B6" s="56" t="s">
        <v>143</v>
      </c>
      <c r="C6" s="180">
        <f>C5-C4</f>
        <v>1650</v>
      </c>
      <c r="D6" s="181">
        <f>D5-D4</f>
        <v>1020</v>
      </c>
    </row>
    <row r="7" spans="2:4" ht="22.5" customHeight="1">
      <c r="B7" s="58" t="s">
        <v>135</v>
      </c>
      <c r="C7" s="178">
        <v>6540</v>
      </c>
      <c r="D7" s="179">
        <v>3060</v>
      </c>
    </row>
    <row r="8" spans="2:4" ht="22.5" customHeight="1">
      <c r="B8" s="56" t="s">
        <v>143</v>
      </c>
      <c r="C8" s="180">
        <f>C7-C5</f>
        <v>2040</v>
      </c>
      <c r="D8" s="181">
        <f>D7-D5</f>
        <v>870</v>
      </c>
    </row>
    <row r="9" spans="2:4" ht="22.5" customHeight="1" thickBot="1">
      <c r="B9" s="150" t="s">
        <v>13</v>
      </c>
      <c r="C9" s="182">
        <v>920</v>
      </c>
      <c r="D9" s="183">
        <v>770</v>
      </c>
    </row>
    <row r="10" spans="2:4" ht="22.5" customHeight="1">
      <c r="B10" s="184"/>
      <c r="C10" s="185"/>
      <c r="D10" s="185"/>
    </row>
    <row r="11" spans="2:4" ht="22.5" customHeight="1" thickBot="1">
      <c r="B11" s="204" t="s">
        <v>133</v>
      </c>
      <c r="C11" s="204"/>
      <c r="D11" s="204"/>
    </row>
    <row r="12" spans="2:4" ht="22.5" customHeight="1" thickBot="1">
      <c r="B12" s="144" t="s">
        <v>14</v>
      </c>
      <c r="C12" s="145" t="s">
        <v>11</v>
      </c>
      <c r="D12" s="146" t="s">
        <v>12</v>
      </c>
    </row>
    <row r="13" spans="2:4" ht="22.5" customHeight="1">
      <c r="B13" s="147" t="s">
        <v>157</v>
      </c>
      <c r="C13" s="186">
        <v>3560</v>
      </c>
      <c r="D13" s="187">
        <v>1460</v>
      </c>
    </row>
    <row r="14" spans="2:4" ht="22.5" customHeight="1">
      <c r="B14" s="148" t="s">
        <v>134</v>
      </c>
      <c r="C14" s="188">
        <f>C5*1.25</f>
        <v>5625</v>
      </c>
      <c r="D14" s="189">
        <v>2735</v>
      </c>
    </row>
    <row r="15" spans="2:4" ht="22.5" customHeight="1">
      <c r="B15" s="149" t="s">
        <v>143</v>
      </c>
      <c r="C15" s="190">
        <f>C14-C13</f>
        <v>2065</v>
      </c>
      <c r="D15" s="191">
        <f>D14-D13</f>
        <v>1275</v>
      </c>
    </row>
    <row r="16" spans="2:4" ht="22.5" customHeight="1">
      <c r="B16" s="148" t="s">
        <v>135</v>
      </c>
      <c r="C16" s="188">
        <f>C7*1.25</f>
        <v>8175</v>
      </c>
      <c r="D16" s="189">
        <f>D7*1.25</f>
        <v>3825</v>
      </c>
    </row>
    <row r="17" spans="2:4" ht="22.5" customHeight="1">
      <c r="B17" s="149" t="s">
        <v>143</v>
      </c>
      <c r="C17" s="190">
        <f>C16-C14</f>
        <v>2550</v>
      </c>
      <c r="D17" s="191">
        <f>D16-D14</f>
        <v>1090</v>
      </c>
    </row>
    <row r="18" spans="2:4" ht="22.5" customHeight="1" thickBot="1">
      <c r="B18" s="150" t="s">
        <v>13</v>
      </c>
      <c r="C18" s="192">
        <f>C9*1.25</f>
        <v>1150</v>
      </c>
      <c r="D18" s="193">
        <v>960</v>
      </c>
    </row>
    <row r="19" ht="22.5" customHeight="1"/>
    <row r="20" ht="22.5" customHeight="1">
      <c r="B20" s="67" t="s">
        <v>145</v>
      </c>
    </row>
    <row r="21" spans="2:3" ht="22.5" customHeight="1">
      <c r="B21" s="55" t="s">
        <v>191</v>
      </c>
      <c r="C21" s="55"/>
    </row>
    <row r="22" ht="22.5" customHeight="1">
      <c r="B22" t="s">
        <v>190</v>
      </c>
    </row>
    <row r="23" ht="22.5" customHeight="1">
      <c r="B23" t="s">
        <v>192</v>
      </c>
    </row>
    <row r="24" ht="22.5" customHeight="1">
      <c r="B24" t="s">
        <v>193</v>
      </c>
    </row>
    <row r="25" spans="2:4" ht="22.5" customHeight="1" thickBot="1">
      <c r="B25" s="174" t="s">
        <v>194</v>
      </c>
      <c r="C25" s="174"/>
      <c r="D25" s="174"/>
    </row>
    <row r="26" spans="2:4" ht="22.5" customHeight="1" thickBot="1">
      <c r="B26" s="71" t="s">
        <v>144</v>
      </c>
      <c r="C26" s="70">
        <f>'日中→日中以外（夜間）　伴う'!G6</f>
        <v>164111</v>
      </c>
      <c r="D26" s="194">
        <f>'日中→日中以外（夜間）　伴う'!G7</f>
        <v>9760</v>
      </c>
    </row>
    <row r="27" spans="2:4" ht="22.5" customHeight="1">
      <c r="B27" s="174" t="s">
        <v>195</v>
      </c>
      <c r="C27" s="174"/>
      <c r="D27" s="174"/>
    </row>
    <row r="28" spans="2:4" ht="22.5" customHeight="1">
      <c r="B28" s="174" t="s">
        <v>197</v>
      </c>
      <c r="C28" s="174"/>
      <c r="D28" s="174"/>
    </row>
    <row r="29" spans="2:4" ht="22.5" customHeight="1">
      <c r="B29" s="174" t="s">
        <v>196</v>
      </c>
      <c r="C29" s="174"/>
      <c r="D29" s="174"/>
    </row>
    <row r="30" spans="2:4" ht="22.5" customHeight="1">
      <c r="B30" s="174" t="s">
        <v>199</v>
      </c>
      <c r="C30" s="174"/>
      <c r="D30" s="174"/>
    </row>
    <row r="31" spans="2:4" ht="22.5" customHeight="1">
      <c r="B31" s="174" t="s">
        <v>198</v>
      </c>
      <c r="C31" s="174"/>
      <c r="D31" s="174"/>
    </row>
    <row r="32" spans="2:4" ht="22.5" customHeight="1">
      <c r="B32" s="174" t="s">
        <v>200</v>
      </c>
      <c r="C32" s="174"/>
      <c r="D32" s="174"/>
    </row>
    <row r="33" spans="2:4" ht="22.5" customHeight="1" thickBot="1">
      <c r="B33" s="174" t="s">
        <v>201</v>
      </c>
      <c r="C33" s="174"/>
      <c r="D33" s="174"/>
    </row>
    <row r="34" spans="2:4" ht="22.5" customHeight="1">
      <c r="B34" s="65" t="s">
        <v>136</v>
      </c>
      <c r="C34" s="68">
        <f>'日中以外（早朝）→日中　伴う '!E42</f>
        <v>164589</v>
      </c>
      <c r="D34" s="63">
        <f>'日中以外（早朝）→日中　伴う '!E43</f>
        <v>25145</v>
      </c>
    </row>
    <row r="35" spans="2:4" ht="22.5" customHeight="1" thickBot="1">
      <c r="B35" s="66" t="s">
        <v>137</v>
      </c>
      <c r="C35" s="69">
        <f>'日中以外【増分】伴う'!B5</f>
        <v>164501</v>
      </c>
      <c r="D35" s="64">
        <f>'日中以外【増分】伴う'!E5</f>
        <v>2300</v>
      </c>
    </row>
    <row r="36" spans="2:4" ht="22.5" customHeight="1">
      <c r="B36" s="129" t="s">
        <v>146</v>
      </c>
      <c r="C36" s="162" t="s">
        <v>138</v>
      </c>
      <c r="D36" s="62">
        <f>D34+D35</f>
        <v>27445</v>
      </c>
    </row>
  </sheetData>
  <sheetProtection/>
  <mergeCells count="2">
    <mergeCell ref="B2:C2"/>
    <mergeCell ref="B11:D11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3.125" style="0" customWidth="1"/>
  </cols>
  <sheetData>
    <row r="1" ht="27" customHeight="1" thickBot="1">
      <c r="A1" s="54"/>
    </row>
    <row r="2" spans="2:5" ht="27" customHeight="1" thickBot="1">
      <c r="B2" s="206" t="s">
        <v>18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>
      <c r="B4" s="168">
        <f>'ｺｰﾄﾞ一覧'!D5</f>
        <v>160050</v>
      </c>
      <c r="C4" s="169" t="s">
        <v>20</v>
      </c>
      <c r="D4" s="169" t="s">
        <v>22</v>
      </c>
      <c r="E4" s="170">
        <f>'基本'!C4</f>
        <v>2850</v>
      </c>
    </row>
    <row r="5" spans="2:5" ht="18.75">
      <c r="B5" s="43">
        <f>B4+1</f>
        <v>160051</v>
      </c>
      <c r="C5" s="21" t="s">
        <v>21</v>
      </c>
      <c r="D5" s="21" t="s">
        <v>23</v>
      </c>
      <c r="E5" s="122">
        <f>'基本'!C5</f>
        <v>4500</v>
      </c>
    </row>
    <row r="6" spans="2:5" ht="18.75">
      <c r="B6" s="43">
        <f aca="true" t="shared" si="0" ref="B6:B24">B5+1</f>
        <v>160052</v>
      </c>
      <c r="C6" s="21" t="s">
        <v>24</v>
      </c>
      <c r="D6" s="21" t="s">
        <v>36</v>
      </c>
      <c r="E6" s="122">
        <f>'基本'!C7</f>
        <v>6540</v>
      </c>
    </row>
    <row r="7" spans="2:5" ht="18.75">
      <c r="B7" s="43">
        <f t="shared" si="0"/>
        <v>160053</v>
      </c>
      <c r="C7" s="21" t="s">
        <v>25</v>
      </c>
      <c r="D7" s="21" t="s">
        <v>37</v>
      </c>
      <c r="E7" s="122">
        <f>E6+$E$26</f>
        <v>7460</v>
      </c>
    </row>
    <row r="8" spans="2:5" ht="18.75">
      <c r="B8" s="43">
        <f t="shared" si="0"/>
        <v>160054</v>
      </c>
      <c r="C8" s="21" t="s">
        <v>26</v>
      </c>
      <c r="D8" s="21" t="s">
        <v>38</v>
      </c>
      <c r="E8" s="122">
        <f aca="true" t="shared" si="1" ref="E8:E24">E7+$E$26</f>
        <v>8380</v>
      </c>
    </row>
    <row r="9" spans="2:5" ht="18.75">
      <c r="B9" s="43">
        <f t="shared" si="0"/>
        <v>160055</v>
      </c>
      <c r="C9" s="21" t="s">
        <v>27</v>
      </c>
      <c r="D9" s="21" t="s">
        <v>39</v>
      </c>
      <c r="E9" s="122">
        <f t="shared" si="1"/>
        <v>9300</v>
      </c>
    </row>
    <row r="10" spans="2:5" ht="18.75">
      <c r="B10" s="43">
        <f t="shared" si="0"/>
        <v>160056</v>
      </c>
      <c r="C10" s="21" t="s">
        <v>110</v>
      </c>
      <c r="D10" s="21" t="s">
        <v>40</v>
      </c>
      <c r="E10" s="122">
        <f t="shared" si="1"/>
        <v>10220</v>
      </c>
    </row>
    <row r="11" spans="2:5" ht="18.75">
      <c r="B11" s="43">
        <f t="shared" si="0"/>
        <v>160057</v>
      </c>
      <c r="C11" s="21" t="s">
        <v>28</v>
      </c>
      <c r="D11" s="21" t="s">
        <v>41</v>
      </c>
      <c r="E11" s="122">
        <f t="shared" si="1"/>
        <v>11140</v>
      </c>
    </row>
    <row r="12" spans="2:5" ht="18.75">
      <c r="B12" s="43">
        <f t="shared" si="0"/>
        <v>160058</v>
      </c>
      <c r="C12" s="21" t="s">
        <v>111</v>
      </c>
      <c r="D12" s="21" t="s">
        <v>42</v>
      </c>
      <c r="E12" s="122">
        <f t="shared" si="1"/>
        <v>12060</v>
      </c>
    </row>
    <row r="13" spans="2:5" ht="18.75">
      <c r="B13" s="43">
        <f t="shared" si="0"/>
        <v>160059</v>
      </c>
      <c r="C13" s="21" t="s">
        <v>29</v>
      </c>
      <c r="D13" s="21" t="s">
        <v>43</v>
      </c>
      <c r="E13" s="122">
        <f t="shared" si="1"/>
        <v>12980</v>
      </c>
    </row>
    <row r="14" spans="2:5" ht="18.75">
      <c r="B14" s="43">
        <f t="shared" si="0"/>
        <v>160060</v>
      </c>
      <c r="C14" s="21" t="s">
        <v>109</v>
      </c>
      <c r="D14" s="21" t="s">
        <v>154</v>
      </c>
      <c r="E14" s="122">
        <f t="shared" si="1"/>
        <v>13900</v>
      </c>
    </row>
    <row r="15" spans="2:5" ht="18.75">
      <c r="B15" s="43">
        <f t="shared" si="0"/>
        <v>160061</v>
      </c>
      <c r="C15" s="21" t="s">
        <v>30</v>
      </c>
      <c r="D15" s="21" t="s">
        <v>45</v>
      </c>
      <c r="E15" s="122">
        <f t="shared" si="1"/>
        <v>14820</v>
      </c>
    </row>
    <row r="16" spans="2:5" ht="18.75">
      <c r="B16" s="43">
        <f t="shared" si="0"/>
        <v>160062</v>
      </c>
      <c r="C16" s="21" t="s">
        <v>112</v>
      </c>
      <c r="D16" s="21" t="s">
        <v>46</v>
      </c>
      <c r="E16" s="122">
        <f t="shared" si="1"/>
        <v>15740</v>
      </c>
    </row>
    <row r="17" spans="2:5" ht="18.75">
      <c r="B17" s="43">
        <f t="shared" si="0"/>
        <v>160063</v>
      </c>
      <c r="C17" s="21" t="s">
        <v>31</v>
      </c>
      <c r="D17" s="21" t="s">
        <v>47</v>
      </c>
      <c r="E17" s="122">
        <f t="shared" si="1"/>
        <v>16660</v>
      </c>
    </row>
    <row r="18" spans="2:5" ht="18.75">
      <c r="B18" s="43">
        <f t="shared" si="0"/>
        <v>160064</v>
      </c>
      <c r="C18" s="21" t="s">
        <v>113</v>
      </c>
      <c r="D18" s="21" t="s">
        <v>48</v>
      </c>
      <c r="E18" s="122">
        <f t="shared" si="1"/>
        <v>17580</v>
      </c>
    </row>
    <row r="19" spans="2:5" ht="18.75">
      <c r="B19" s="43">
        <f t="shared" si="0"/>
        <v>160065</v>
      </c>
      <c r="C19" s="21" t="s">
        <v>32</v>
      </c>
      <c r="D19" s="21" t="s">
        <v>49</v>
      </c>
      <c r="E19" s="122">
        <f t="shared" si="1"/>
        <v>18500</v>
      </c>
    </row>
    <row r="20" spans="2:5" ht="18.75">
      <c r="B20" s="43">
        <f t="shared" si="0"/>
        <v>160066</v>
      </c>
      <c r="C20" s="21" t="s">
        <v>114</v>
      </c>
      <c r="D20" s="21" t="s">
        <v>50</v>
      </c>
      <c r="E20" s="122">
        <f t="shared" si="1"/>
        <v>19420</v>
      </c>
    </row>
    <row r="21" spans="2:5" ht="18.75">
      <c r="B21" s="43">
        <f t="shared" si="0"/>
        <v>160067</v>
      </c>
      <c r="C21" s="21" t="s">
        <v>95</v>
      </c>
      <c r="D21" s="21" t="s">
        <v>51</v>
      </c>
      <c r="E21" s="122">
        <f t="shared" si="1"/>
        <v>20340</v>
      </c>
    </row>
    <row r="22" spans="2:5" ht="18.75">
      <c r="B22" s="43">
        <f t="shared" si="0"/>
        <v>160068</v>
      </c>
      <c r="C22" s="21" t="s">
        <v>96</v>
      </c>
      <c r="D22" s="21" t="s">
        <v>52</v>
      </c>
      <c r="E22" s="122">
        <f t="shared" si="1"/>
        <v>21260</v>
      </c>
    </row>
    <row r="23" spans="2:5" ht="18.75">
      <c r="B23" s="43">
        <f t="shared" si="0"/>
        <v>160069</v>
      </c>
      <c r="C23" s="21" t="s">
        <v>33</v>
      </c>
      <c r="D23" s="21" t="s">
        <v>53</v>
      </c>
      <c r="E23" s="122">
        <f t="shared" si="1"/>
        <v>22180</v>
      </c>
    </row>
    <row r="24" spans="2:5" ht="19.5" thickBot="1">
      <c r="B24" s="51">
        <f t="shared" si="0"/>
        <v>160070</v>
      </c>
      <c r="C24" s="30" t="s">
        <v>34</v>
      </c>
      <c r="D24" s="30" t="s">
        <v>128</v>
      </c>
      <c r="E24" s="123">
        <f t="shared" si="1"/>
        <v>23100</v>
      </c>
    </row>
    <row r="25" ht="18" thickBot="1">
      <c r="D25" s="17"/>
    </row>
    <row r="26" spans="3:5" ht="18" thickBot="1">
      <c r="C26" s="209" t="s">
        <v>163</v>
      </c>
      <c r="D26" s="210"/>
      <c r="E26" s="124">
        <f>'基本'!C9</f>
        <v>920</v>
      </c>
    </row>
  </sheetData>
  <sheetProtection/>
  <mergeCells count="3">
    <mergeCell ref="C3:D3"/>
    <mergeCell ref="B2:E2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B1">
      <selection activeCell="W7" sqref="W7"/>
    </sheetView>
  </sheetViews>
  <sheetFormatPr defaultColWidth="9.00390625" defaultRowHeight="13.5"/>
  <cols>
    <col min="1" max="1" width="0.6171875" style="0" customWidth="1"/>
    <col min="2" max="23" width="8.625" style="0" customWidth="1"/>
  </cols>
  <sheetData>
    <row r="1" spans="1:12" ht="30" customHeight="1" thickBot="1">
      <c r="A1" s="54"/>
      <c r="B1" s="174" t="s">
        <v>178</v>
      </c>
      <c r="H1" s="172"/>
      <c r="I1" s="172"/>
      <c r="J1" s="107">
        <f>'基本'!C18</f>
        <v>1150</v>
      </c>
      <c r="K1" s="173" t="s">
        <v>159</v>
      </c>
      <c r="L1" s="172"/>
    </row>
    <row r="2" spans="2:23" ht="15" customHeight="1">
      <c r="B2" s="6"/>
      <c r="C2" s="26" t="s">
        <v>55</v>
      </c>
      <c r="D2" s="35" t="s">
        <v>54</v>
      </c>
      <c r="E2" s="36" t="s">
        <v>54</v>
      </c>
      <c r="F2" s="37" t="s">
        <v>54</v>
      </c>
      <c r="G2" s="36" t="s">
        <v>54</v>
      </c>
      <c r="H2" s="37" t="s">
        <v>54</v>
      </c>
      <c r="I2" s="36" t="s">
        <v>54</v>
      </c>
      <c r="J2" s="37" t="s">
        <v>54</v>
      </c>
      <c r="K2" s="36" t="s">
        <v>54</v>
      </c>
      <c r="L2" s="37" t="s">
        <v>54</v>
      </c>
      <c r="M2" s="36" t="s">
        <v>54</v>
      </c>
      <c r="N2" s="37" t="s">
        <v>54</v>
      </c>
      <c r="O2" s="36" t="s">
        <v>54</v>
      </c>
      <c r="P2" s="37" t="s">
        <v>54</v>
      </c>
      <c r="Q2" s="36" t="s">
        <v>54</v>
      </c>
      <c r="R2" s="37" t="s">
        <v>54</v>
      </c>
      <c r="S2" s="36" t="s">
        <v>54</v>
      </c>
      <c r="T2" s="37" t="s">
        <v>54</v>
      </c>
      <c r="U2" s="36" t="s">
        <v>54</v>
      </c>
      <c r="V2" s="37" t="s">
        <v>54</v>
      </c>
      <c r="W2" s="36" t="s">
        <v>54</v>
      </c>
    </row>
    <row r="3" spans="2:23" ht="15" customHeight="1" thickBot="1">
      <c r="B3" s="38" t="s">
        <v>56</v>
      </c>
      <c r="C3" s="23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13" t="s">
        <v>98</v>
      </c>
      <c r="C4" s="214"/>
      <c r="D4" s="25">
        <f>'ｺｰﾄﾞ一覧'!D6</f>
        <v>164050</v>
      </c>
      <c r="E4" s="27">
        <f aca="true" t="shared" si="0" ref="E4:W4">D4+20</f>
        <v>164070</v>
      </c>
      <c r="F4" s="29">
        <f t="shared" si="0"/>
        <v>164090</v>
      </c>
      <c r="G4" s="27">
        <f t="shared" si="0"/>
        <v>164110</v>
      </c>
      <c r="H4" s="29">
        <f t="shared" si="0"/>
        <v>164130</v>
      </c>
      <c r="I4" s="27">
        <f t="shared" si="0"/>
        <v>164150</v>
      </c>
      <c r="J4" s="29">
        <f t="shared" si="0"/>
        <v>164170</v>
      </c>
      <c r="K4" s="27">
        <f t="shared" si="0"/>
        <v>164190</v>
      </c>
      <c r="L4" s="29">
        <f t="shared" si="0"/>
        <v>164210</v>
      </c>
      <c r="M4" s="27">
        <f t="shared" si="0"/>
        <v>164230</v>
      </c>
      <c r="N4" s="29">
        <f t="shared" si="0"/>
        <v>164250</v>
      </c>
      <c r="O4" s="27">
        <f t="shared" si="0"/>
        <v>164270</v>
      </c>
      <c r="P4" s="29">
        <f t="shared" si="0"/>
        <v>164290</v>
      </c>
      <c r="Q4" s="27">
        <f t="shared" si="0"/>
        <v>164310</v>
      </c>
      <c r="R4" s="29">
        <f t="shared" si="0"/>
        <v>164330</v>
      </c>
      <c r="S4" s="27">
        <f t="shared" si="0"/>
        <v>164350</v>
      </c>
      <c r="T4" s="29">
        <f t="shared" si="0"/>
        <v>164370</v>
      </c>
      <c r="U4" s="27">
        <f t="shared" si="0"/>
        <v>164390</v>
      </c>
      <c r="V4" s="29">
        <f t="shared" si="0"/>
        <v>164410</v>
      </c>
      <c r="W4" s="27">
        <f t="shared" si="0"/>
        <v>164430</v>
      </c>
    </row>
    <row r="5" spans="2:23" ht="15" customHeight="1" thickBot="1">
      <c r="B5" s="211" t="s">
        <v>97</v>
      </c>
      <c r="C5" s="212"/>
      <c r="D5" s="108">
        <f>'基本'!C4+'基本'!C15</f>
        <v>4915</v>
      </c>
      <c r="E5" s="109">
        <f>'基本'!C5+'基本'!C17</f>
        <v>7050</v>
      </c>
      <c r="F5" s="110">
        <f>'基本'!C7+J1</f>
        <v>7690</v>
      </c>
      <c r="G5" s="109">
        <f>'基本'!C7+'基本'!C9+J1</f>
        <v>8610</v>
      </c>
      <c r="H5" s="110">
        <f>'基本'!C7+'基本'!C9*2+J1</f>
        <v>9530</v>
      </c>
      <c r="I5" s="109">
        <f>'基本'!C7+'基本'!C9*3+J1</f>
        <v>10450</v>
      </c>
      <c r="J5" s="110">
        <f>'基本'!C7+'基本'!C9*4+J1</f>
        <v>11370</v>
      </c>
      <c r="K5" s="109">
        <f>'基本'!C7+'基本'!C9*5+J1</f>
        <v>12290</v>
      </c>
      <c r="L5" s="110">
        <f>'基本'!C7+'基本'!C9*6+J1</f>
        <v>13210</v>
      </c>
      <c r="M5" s="109">
        <f>'基本'!C7+'基本'!C9*7+J1</f>
        <v>14130</v>
      </c>
      <c r="N5" s="109">
        <f>'基本'!C7+'基本'!C9*8+J1</f>
        <v>15050</v>
      </c>
      <c r="O5" s="109">
        <f>'基本'!C7+'基本'!C9*9+J1</f>
        <v>15970</v>
      </c>
      <c r="P5" s="109">
        <f>'基本'!C7+'基本'!C9*10+J1</f>
        <v>16890</v>
      </c>
      <c r="Q5" s="109">
        <f>'基本'!C7+'基本'!C9*11+J1</f>
        <v>17810</v>
      </c>
      <c r="R5" s="109">
        <f>'基本'!C7+'基本'!C9*12+J1</f>
        <v>18730</v>
      </c>
      <c r="S5" s="109">
        <f>'基本'!C7+'基本'!C9*13+J1</f>
        <v>19650</v>
      </c>
      <c r="T5" s="109">
        <f>'基本'!C7+'基本'!C9*14+J1</f>
        <v>20570</v>
      </c>
      <c r="U5" s="109">
        <f>'基本'!C7+'基本'!C9*15+J1</f>
        <v>21490</v>
      </c>
      <c r="V5" s="109">
        <f>'基本'!C7+'基本'!C9*16+J1</f>
        <v>22410</v>
      </c>
      <c r="W5" s="109">
        <f>'基本'!C7+'基本'!C9*17+J1</f>
        <v>23330</v>
      </c>
    </row>
    <row r="6" spans="2:23" ht="15" customHeight="1">
      <c r="B6" s="215" t="s">
        <v>77</v>
      </c>
      <c r="C6" s="216"/>
      <c r="D6" s="27">
        <f>D4+1</f>
        <v>164051</v>
      </c>
      <c r="E6" s="27">
        <f aca="true" t="shared" si="1" ref="E6:W6">D6+20</f>
        <v>164071</v>
      </c>
      <c r="F6" s="27">
        <f t="shared" si="1"/>
        <v>164091</v>
      </c>
      <c r="G6" s="27">
        <f t="shared" si="1"/>
        <v>164111</v>
      </c>
      <c r="H6" s="34">
        <f t="shared" si="1"/>
        <v>164131</v>
      </c>
      <c r="I6" s="27">
        <f t="shared" si="1"/>
        <v>164151</v>
      </c>
      <c r="J6" s="29">
        <f t="shared" si="1"/>
        <v>164171</v>
      </c>
      <c r="K6" s="27">
        <f t="shared" si="1"/>
        <v>164191</v>
      </c>
      <c r="L6" s="29">
        <f t="shared" si="1"/>
        <v>164211</v>
      </c>
      <c r="M6" s="27">
        <f t="shared" si="1"/>
        <v>164231</v>
      </c>
      <c r="N6" s="29">
        <f t="shared" si="1"/>
        <v>164251</v>
      </c>
      <c r="O6" s="27">
        <f t="shared" si="1"/>
        <v>164271</v>
      </c>
      <c r="P6" s="29">
        <f t="shared" si="1"/>
        <v>164291</v>
      </c>
      <c r="Q6" s="27">
        <f t="shared" si="1"/>
        <v>164311</v>
      </c>
      <c r="R6" s="29">
        <f t="shared" si="1"/>
        <v>164331</v>
      </c>
      <c r="S6" s="27">
        <f t="shared" si="1"/>
        <v>164351</v>
      </c>
      <c r="T6" s="29">
        <f t="shared" si="1"/>
        <v>164371</v>
      </c>
      <c r="U6" s="27">
        <f t="shared" si="1"/>
        <v>164391</v>
      </c>
      <c r="V6" s="29">
        <f t="shared" si="1"/>
        <v>164411</v>
      </c>
      <c r="W6" s="40">
        <f t="shared" si="1"/>
        <v>164431</v>
      </c>
    </row>
    <row r="7" spans="2:23" ht="15" customHeight="1" thickBot="1">
      <c r="B7" s="217" t="s">
        <v>78</v>
      </c>
      <c r="C7" s="212"/>
      <c r="D7" s="111">
        <f>'基本'!C4+'基本'!C15+'基本'!C17</f>
        <v>7465</v>
      </c>
      <c r="E7" s="111">
        <f>E5+J1</f>
        <v>8200</v>
      </c>
      <c r="F7" s="111">
        <f>F5+J1</f>
        <v>8840</v>
      </c>
      <c r="G7" s="111">
        <f>G5+J1</f>
        <v>9760</v>
      </c>
      <c r="H7" s="112">
        <f>H5+J1</f>
        <v>10680</v>
      </c>
      <c r="I7" s="111">
        <f>I5+J1</f>
        <v>11600</v>
      </c>
      <c r="J7" s="111">
        <f>J5+J1</f>
        <v>12520</v>
      </c>
      <c r="K7" s="111">
        <f>K5+J1</f>
        <v>13440</v>
      </c>
      <c r="L7" s="111">
        <f>L5+J1</f>
        <v>14360</v>
      </c>
      <c r="M7" s="111">
        <f>M5+J1</f>
        <v>15280</v>
      </c>
      <c r="N7" s="111">
        <f>N5+J1</f>
        <v>16200</v>
      </c>
      <c r="O7" s="111">
        <f>O5+J1</f>
        <v>17120</v>
      </c>
      <c r="P7" s="111">
        <f>P5+J1</f>
        <v>18040</v>
      </c>
      <c r="Q7" s="111">
        <f>Q5+J1</f>
        <v>18960</v>
      </c>
      <c r="R7" s="111">
        <f>R5+J1</f>
        <v>19880</v>
      </c>
      <c r="S7" s="111">
        <f>S5+J1</f>
        <v>20800</v>
      </c>
      <c r="T7" s="111">
        <f>T5+J1</f>
        <v>21720</v>
      </c>
      <c r="U7" s="111">
        <f>U5+J1</f>
        <v>22640</v>
      </c>
      <c r="V7" s="113">
        <f>V5+J1</f>
        <v>23560</v>
      </c>
      <c r="W7" s="111">
        <f>W5+J1</f>
        <v>24480</v>
      </c>
    </row>
    <row r="8" spans="2:23" ht="15" customHeight="1">
      <c r="B8" s="215" t="s">
        <v>77</v>
      </c>
      <c r="C8" s="216"/>
      <c r="D8" s="31">
        <f>D6+1</f>
        <v>164052</v>
      </c>
      <c r="E8" s="32">
        <f aca="true" t="shared" si="2" ref="E8:L8">D8+20</f>
        <v>164072</v>
      </c>
      <c r="F8" s="33">
        <f t="shared" si="2"/>
        <v>164092</v>
      </c>
      <c r="G8" s="32">
        <f t="shared" si="2"/>
        <v>164112</v>
      </c>
      <c r="H8" s="33">
        <f t="shared" si="2"/>
        <v>164132</v>
      </c>
      <c r="I8" s="32">
        <f t="shared" si="2"/>
        <v>164152</v>
      </c>
      <c r="J8" s="33">
        <f t="shared" si="2"/>
        <v>164172</v>
      </c>
      <c r="K8" s="32">
        <f t="shared" si="2"/>
        <v>164192</v>
      </c>
      <c r="L8" s="33">
        <f t="shared" si="2"/>
        <v>164212</v>
      </c>
      <c r="M8" s="27">
        <f aca="true" t="shared" si="3" ref="M8:W8">L8+20</f>
        <v>164232</v>
      </c>
      <c r="N8" s="33">
        <f t="shared" si="3"/>
        <v>164252</v>
      </c>
      <c r="O8" s="27">
        <f t="shared" si="3"/>
        <v>164272</v>
      </c>
      <c r="P8" s="33">
        <f t="shared" si="3"/>
        <v>164292</v>
      </c>
      <c r="Q8" s="27">
        <f t="shared" si="3"/>
        <v>164312</v>
      </c>
      <c r="R8" s="33">
        <f t="shared" si="3"/>
        <v>164332</v>
      </c>
      <c r="S8" s="27">
        <f t="shared" si="3"/>
        <v>164352</v>
      </c>
      <c r="T8" s="33">
        <f t="shared" si="3"/>
        <v>164372</v>
      </c>
      <c r="U8" s="27">
        <f t="shared" si="3"/>
        <v>164392</v>
      </c>
      <c r="V8" s="25">
        <f t="shared" si="3"/>
        <v>164412</v>
      </c>
      <c r="W8" s="27">
        <f t="shared" si="3"/>
        <v>164432</v>
      </c>
    </row>
    <row r="9" spans="2:23" ht="15" customHeight="1" thickBot="1">
      <c r="B9" s="217" t="s">
        <v>79</v>
      </c>
      <c r="C9" s="212"/>
      <c r="D9" s="108">
        <f>D7+J1</f>
        <v>8615</v>
      </c>
      <c r="E9" s="109">
        <f>E7+J1</f>
        <v>9350</v>
      </c>
      <c r="F9" s="110">
        <f>F7+J1</f>
        <v>9990</v>
      </c>
      <c r="G9" s="109">
        <f>G7+J1</f>
        <v>10910</v>
      </c>
      <c r="H9" s="110">
        <f>H7+J1</f>
        <v>11830</v>
      </c>
      <c r="I9" s="109">
        <f>I7+J1</f>
        <v>12750</v>
      </c>
      <c r="J9" s="109">
        <f>J7+J1</f>
        <v>13670</v>
      </c>
      <c r="K9" s="109">
        <f>K7+J1</f>
        <v>14590</v>
      </c>
      <c r="L9" s="108">
        <f>L7+J1</f>
        <v>15510</v>
      </c>
      <c r="M9" s="109">
        <f>M7+J1</f>
        <v>16430</v>
      </c>
      <c r="N9" s="110">
        <f>N7+J1</f>
        <v>17350</v>
      </c>
      <c r="O9" s="109">
        <f>O7+J1</f>
        <v>18270</v>
      </c>
      <c r="P9" s="110">
        <f>P7+J1</f>
        <v>19190</v>
      </c>
      <c r="Q9" s="109">
        <f>Q7+J1</f>
        <v>20110</v>
      </c>
      <c r="R9" s="110">
        <f>R7+J1</f>
        <v>21030</v>
      </c>
      <c r="S9" s="109">
        <f>S7+J1</f>
        <v>21950</v>
      </c>
      <c r="T9" s="110">
        <f>T7+J1</f>
        <v>22870</v>
      </c>
      <c r="U9" s="109">
        <f>U7+J1</f>
        <v>23790</v>
      </c>
      <c r="V9" s="108">
        <f>V7+J1</f>
        <v>24710</v>
      </c>
      <c r="W9" s="109">
        <f>W7+J1</f>
        <v>25630</v>
      </c>
    </row>
    <row r="10" spans="2:23" ht="15" customHeight="1">
      <c r="B10" s="215" t="s">
        <v>77</v>
      </c>
      <c r="C10" s="216"/>
      <c r="D10" s="27">
        <f>D8+1</f>
        <v>164053</v>
      </c>
      <c r="E10" s="27">
        <f aca="true" t="shared" si="4" ref="E10:L10">D10+20</f>
        <v>164073</v>
      </c>
      <c r="F10" s="34">
        <f t="shared" si="4"/>
        <v>164093</v>
      </c>
      <c r="G10" s="27">
        <f t="shared" si="4"/>
        <v>164113</v>
      </c>
      <c r="H10" s="34">
        <f t="shared" si="4"/>
        <v>164133</v>
      </c>
      <c r="I10" s="27">
        <f t="shared" si="4"/>
        <v>164153</v>
      </c>
      <c r="J10" s="25">
        <f t="shared" si="4"/>
        <v>164173</v>
      </c>
      <c r="K10" s="27">
        <f t="shared" si="4"/>
        <v>164193</v>
      </c>
      <c r="L10" s="29">
        <f t="shared" si="4"/>
        <v>164213</v>
      </c>
      <c r="M10" s="27">
        <f aca="true" t="shared" si="5" ref="M10:W10">L10+20</f>
        <v>164233</v>
      </c>
      <c r="N10" s="29">
        <f t="shared" si="5"/>
        <v>164253</v>
      </c>
      <c r="O10" s="27">
        <f t="shared" si="5"/>
        <v>164273</v>
      </c>
      <c r="P10" s="29">
        <f t="shared" si="5"/>
        <v>164293</v>
      </c>
      <c r="Q10" s="27">
        <f t="shared" si="5"/>
        <v>164313</v>
      </c>
      <c r="R10" s="29">
        <f t="shared" si="5"/>
        <v>164333</v>
      </c>
      <c r="S10" s="27">
        <f t="shared" si="5"/>
        <v>164353</v>
      </c>
      <c r="T10" s="29">
        <f t="shared" si="5"/>
        <v>164373</v>
      </c>
      <c r="U10" s="27">
        <f t="shared" si="5"/>
        <v>164393</v>
      </c>
      <c r="V10" s="25">
        <f t="shared" si="5"/>
        <v>164413</v>
      </c>
      <c r="W10" s="27">
        <f t="shared" si="5"/>
        <v>164433</v>
      </c>
    </row>
    <row r="11" spans="2:23" ht="15" customHeight="1" thickBot="1">
      <c r="B11" s="217" t="s">
        <v>80</v>
      </c>
      <c r="C11" s="212"/>
      <c r="D11" s="111">
        <f>D9+J1</f>
        <v>9765</v>
      </c>
      <c r="E11" s="111">
        <f>E9+J1</f>
        <v>10500</v>
      </c>
      <c r="F11" s="112">
        <f>F9+J1</f>
        <v>11140</v>
      </c>
      <c r="G11" s="111">
        <f>G9+J1</f>
        <v>12060</v>
      </c>
      <c r="H11" s="112">
        <f>H9+J1</f>
        <v>12980</v>
      </c>
      <c r="I11" s="111">
        <f>I9+J1</f>
        <v>13900</v>
      </c>
      <c r="J11" s="114">
        <f>J9+J1</f>
        <v>14820</v>
      </c>
      <c r="K11" s="114">
        <f>K9+J1</f>
        <v>15740</v>
      </c>
      <c r="L11" s="115">
        <f>L9+J1</f>
        <v>16660</v>
      </c>
      <c r="M11" s="114">
        <f>M9+J1</f>
        <v>17580</v>
      </c>
      <c r="N11" s="116">
        <f>N9+J1</f>
        <v>18500</v>
      </c>
      <c r="O11" s="114">
        <f>O9+J1</f>
        <v>19420</v>
      </c>
      <c r="P11" s="116">
        <f>P9+J1</f>
        <v>20340</v>
      </c>
      <c r="Q11" s="114">
        <f>Q9+J1</f>
        <v>21260</v>
      </c>
      <c r="R11" s="116">
        <f>R9+J1</f>
        <v>22180</v>
      </c>
      <c r="S11" s="114">
        <f>S9+J1</f>
        <v>23100</v>
      </c>
      <c r="T11" s="116">
        <f>T9+J1</f>
        <v>24020</v>
      </c>
      <c r="U11" s="114">
        <f>U9+J1</f>
        <v>24940</v>
      </c>
      <c r="V11" s="115">
        <f>V9+J1</f>
        <v>25860</v>
      </c>
      <c r="W11" s="114">
        <f>W9+J1</f>
        <v>26780</v>
      </c>
    </row>
    <row r="12" spans="2:23" ht="15" customHeight="1">
      <c r="B12" s="215" t="s">
        <v>77</v>
      </c>
      <c r="C12" s="216"/>
      <c r="D12" s="27">
        <f>D10+1</f>
        <v>164054</v>
      </c>
      <c r="E12" s="27">
        <f aca="true" t="shared" si="6" ref="E12:L12">D12+20</f>
        <v>164074</v>
      </c>
      <c r="F12" s="34">
        <f t="shared" si="6"/>
        <v>164094</v>
      </c>
      <c r="G12" s="27">
        <f t="shared" si="6"/>
        <v>164114</v>
      </c>
      <c r="H12" s="34">
        <f t="shared" si="6"/>
        <v>164134</v>
      </c>
      <c r="I12" s="32">
        <f t="shared" si="6"/>
        <v>164154</v>
      </c>
      <c r="J12" s="33">
        <f t="shared" si="6"/>
        <v>164174</v>
      </c>
      <c r="K12" s="32">
        <f t="shared" si="6"/>
        <v>164194</v>
      </c>
      <c r="L12" s="33">
        <f t="shared" si="6"/>
        <v>164214</v>
      </c>
      <c r="M12" s="32">
        <f aca="true" t="shared" si="7" ref="M12:W12">L12+20</f>
        <v>164234</v>
      </c>
      <c r="N12" s="33">
        <f t="shared" si="7"/>
        <v>164254</v>
      </c>
      <c r="O12" s="32">
        <f t="shared" si="7"/>
        <v>164274</v>
      </c>
      <c r="P12" s="33">
        <f t="shared" si="7"/>
        <v>164294</v>
      </c>
      <c r="Q12" s="32">
        <f t="shared" si="7"/>
        <v>164314</v>
      </c>
      <c r="R12" s="33">
        <f t="shared" si="7"/>
        <v>164334</v>
      </c>
      <c r="S12" s="32">
        <f t="shared" si="7"/>
        <v>164354</v>
      </c>
      <c r="T12" s="33">
        <f t="shared" si="7"/>
        <v>164374</v>
      </c>
      <c r="U12" s="32">
        <f t="shared" si="7"/>
        <v>164394</v>
      </c>
      <c r="V12" s="31">
        <f t="shared" si="7"/>
        <v>164414</v>
      </c>
      <c r="W12" s="32">
        <f t="shared" si="7"/>
        <v>164434</v>
      </c>
    </row>
    <row r="13" spans="2:23" ht="15" customHeight="1" thickBot="1">
      <c r="B13" s="217" t="s">
        <v>156</v>
      </c>
      <c r="C13" s="212"/>
      <c r="D13" s="111">
        <f>D11+J1</f>
        <v>10915</v>
      </c>
      <c r="E13" s="111">
        <f>E11+J1</f>
        <v>11650</v>
      </c>
      <c r="F13" s="112">
        <f>F11+J1</f>
        <v>12290</v>
      </c>
      <c r="G13" s="111">
        <f>G11+J1</f>
        <v>13210</v>
      </c>
      <c r="H13" s="112">
        <f>H11+J1</f>
        <v>14130</v>
      </c>
      <c r="I13" s="111">
        <f>I11+J1</f>
        <v>15050</v>
      </c>
      <c r="J13" s="114">
        <f>J11+J1</f>
        <v>15970</v>
      </c>
      <c r="K13" s="114">
        <f>K11+J1</f>
        <v>16890</v>
      </c>
      <c r="L13" s="115">
        <f>L11+J1</f>
        <v>17810</v>
      </c>
      <c r="M13" s="114">
        <f>M11+J1</f>
        <v>18730</v>
      </c>
      <c r="N13" s="116">
        <f>N11+J1</f>
        <v>19650</v>
      </c>
      <c r="O13" s="114">
        <f>O11+J1</f>
        <v>20570</v>
      </c>
      <c r="P13" s="116">
        <f>P11+J1</f>
        <v>21490</v>
      </c>
      <c r="Q13" s="114">
        <f>Q11+J1</f>
        <v>22410</v>
      </c>
      <c r="R13" s="116">
        <f>R11+J1</f>
        <v>23330</v>
      </c>
      <c r="S13" s="114">
        <f>S11+J1</f>
        <v>24250</v>
      </c>
      <c r="T13" s="116">
        <f>T11+J1</f>
        <v>25170</v>
      </c>
      <c r="U13" s="114">
        <f>U11+J1</f>
        <v>26090</v>
      </c>
      <c r="V13" s="115">
        <f>V11+J1</f>
        <v>27010</v>
      </c>
      <c r="W13" s="114">
        <f>W11+J1</f>
        <v>27930</v>
      </c>
    </row>
    <row r="14" spans="2:23" ht="15" customHeight="1">
      <c r="B14" s="215" t="s">
        <v>77</v>
      </c>
      <c r="C14" s="216"/>
      <c r="D14" s="31">
        <f>D12+1</f>
        <v>164055</v>
      </c>
      <c r="E14" s="32">
        <f aca="true" t="shared" si="8" ref="E14:L14">D14+20</f>
        <v>164075</v>
      </c>
      <c r="F14" s="33">
        <f t="shared" si="8"/>
        <v>164095</v>
      </c>
      <c r="G14" s="32">
        <f t="shared" si="8"/>
        <v>164115</v>
      </c>
      <c r="H14" s="33">
        <f t="shared" si="8"/>
        <v>164135</v>
      </c>
      <c r="I14" s="27">
        <f t="shared" si="8"/>
        <v>164155</v>
      </c>
      <c r="J14" s="29">
        <f t="shared" si="8"/>
        <v>164175</v>
      </c>
      <c r="K14" s="27">
        <f t="shared" si="8"/>
        <v>164195</v>
      </c>
      <c r="L14" s="29">
        <f t="shared" si="8"/>
        <v>164215</v>
      </c>
      <c r="M14" s="27">
        <f aca="true" t="shared" si="9" ref="M14:W14">L14+20</f>
        <v>164235</v>
      </c>
      <c r="N14" s="29">
        <f t="shared" si="9"/>
        <v>164255</v>
      </c>
      <c r="O14" s="27">
        <f t="shared" si="9"/>
        <v>164275</v>
      </c>
      <c r="P14" s="29">
        <f t="shared" si="9"/>
        <v>164295</v>
      </c>
      <c r="Q14" s="27">
        <f t="shared" si="9"/>
        <v>164315</v>
      </c>
      <c r="R14" s="29">
        <f t="shared" si="9"/>
        <v>164335</v>
      </c>
      <c r="S14" s="27">
        <f t="shared" si="9"/>
        <v>164355</v>
      </c>
      <c r="T14" s="29">
        <f t="shared" si="9"/>
        <v>164375</v>
      </c>
      <c r="U14" s="27">
        <f t="shared" si="9"/>
        <v>164395</v>
      </c>
      <c r="V14" s="25">
        <f t="shared" si="9"/>
        <v>164415</v>
      </c>
      <c r="W14" s="27">
        <f t="shared" si="9"/>
        <v>164435</v>
      </c>
    </row>
    <row r="15" spans="2:23" ht="15" customHeight="1" thickBot="1">
      <c r="B15" s="217" t="s">
        <v>81</v>
      </c>
      <c r="C15" s="212"/>
      <c r="D15" s="108">
        <f>D13+J1</f>
        <v>12065</v>
      </c>
      <c r="E15" s="109">
        <f>E13+J1</f>
        <v>12800</v>
      </c>
      <c r="F15" s="110">
        <f>F13+J1</f>
        <v>13440</v>
      </c>
      <c r="G15" s="109">
        <f>G13+J1</f>
        <v>14360</v>
      </c>
      <c r="H15" s="110">
        <f>H13+J1</f>
        <v>15280</v>
      </c>
      <c r="I15" s="111">
        <f>I13+J1</f>
        <v>16200</v>
      </c>
      <c r="J15" s="114">
        <f>J13+J1</f>
        <v>17120</v>
      </c>
      <c r="K15" s="114">
        <f>K13+J1</f>
        <v>18040</v>
      </c>
      <c r="L15" s="115">
        <f>L13+J1</f>
        <v>18960</v>
      </c>
      <c r="M15" s="114">
        <f>M13+J1</f>
        <v>19880</v>
      </c>
      <c r="N15" s="116">
        <f>N13+J1</f>
        <v>20800</v>
      </c>
      <c r="O15" s="114">
        <f>O13+J1</f>
        <v>21720</v>
      </c>
      <c r="P15" s="116">
        <f>P13+J1</f>
        <v>22640</v>
      </c>
      <c r="Q15" s="114">
        <f>Q13+J1</f>
        <v>23560</v>
      </c>
      <c r="R15" s="116">
        <f>R13+J1</f>
        <v>24480</v>
      </c>
      <c r="S15" s="114">
        <f>S13+J1</f>
        <v>25400</v>
      </c>
      <c r="T15" s="116">
        <f>T13+J1</f>
        <v>26320</v>
      </c>
      <c r="U15" s="114">
        <f>U13+J1</f>
        <v>27240</v>
      </c>
      <c r="V15" s="115">
        <f>V13+J1</f>
        <v>28160</v>
      </c>
      <c r="W15" s="114">
        <f>W13+J1</f>
        <v>29080</v>
      </c>
    </row>
    <row r="16" spans="2:23" ht="15" customHeight="1">
      <c r="B16" s="215" t="s">
        <v>77</v>
      </c>
      <c r="C16" s="216"/>
      <c r="D16" s="25">
        <f>D14+1</f>
        <v>164056</v>
      </c>
      <c r="E16" s="27">
        <f aca="true" t="shared" si="10" ref="E16:L16">D16+20</f>
        <v>164076</v>
      </c>
      <c r="F16" s="29">
        <f t="shared" si="10"/>
        <v>164096</v>
      </c>
      <c r="G16" s="27">
        <f t="shared" si="10"/>
        <v>164116</v>
      </c>
      <c r="H16" s="34">
        <f t="shared" si="10"/>
        <v>164136</v>
      </c>
      <c r="I16" s="32">
        <f t="shared" si="10"/>
        <v>164156</v>
      </c>
      <c r="J16" s="33">
        <f t="shared" si="10"/>
        <v>164176</v>
      </c>
      <c r="K16" s="32">
        <f t="shared" si="10"/>
        <v>164196</v>
      </c>
      <c r="L16" s="33">
        <f t="shared" si="10"/>
        <v>164216</v>
      </c>
      <c r="M16" s="32">
        <f aca="true" t="shared" si="11" ref="M16:W16">L16+20</f>
        <v>164236</v>
      </c>
      <c r="N16" s="33">
        <f t="shared" si="11"/>
        <v>164256</v>
      </c>
      <c r="O16" s="32">
        <f t="shared" si="11"/>
        <v>164276</v>
      </c>
      <c r="P16" s="33">
        <f t="shared" si="11"/>
        <v>164296</v>
      </c>
      <c r="Q16" s="32">
        <f t="shared" si="11"/>
        <v>164316</v>
      </c>
      <c r="R16" s="33">
        <f t="shared" si="11"/>
        <v>164336</v>
      </c>
      <c r="S16" s="32">
        <f t="shared" si="11"/>
        <v>164356</v>
      </c>
      <c r="T16" s="33">
        <f t="shared" si="11"/>
        <v>164376</v>
      </c>
      <c r="U16" s="32">
        <f t="shared" si="11"/>
        <v>164396</v>
      </c>
      <c r="V16" s="31">
        <f t="shared" si="11"/>
        <v>164416</v>
      </c>
      <c r="W16" s="32">
        <f t="shared" si="11"/>
        <v>164436</v>
      </c>
    </row>
    <row r="17" spans="2:23" ht="15" customHeight="1" thickBot="1">
      <c r="B17" s="217" t="s">
        <v>82</v>
      </c>
      <c r="C17" s="212"/>
      <c r="D17" s="113">
        <f>D15+J1</f>
        <v>13215</v>
      </c>
      <c r="E17" s="111">
        <f>E15+J1</f>
        <v>13950</v>
      </c>
      <c r="F17" s="117">
        <f>F15+J1</f>
        <v>14590</v>
      </c>
      <c r="G17" s="111">
        <f>G15+J1</f>
        <v>15510</v>
      </c>
      <c r="H17" s="112">
        <f>H15+J1</f>
        <v>16430</v>
      </c>
      <c r="I17" s="111">
        <f>I15+J1</f>
        <v>17350</v>
      </c>
      <c r="J17" s="114">
        <f>J15+J1</f>
        <v>18270</v>
      </c>
      <c r="K17" s="114">
        <f>K15+J1</f>
        <v>19190</v>
      </c>
      <c r="L17" s="115">
        <f>L15+J1</f>
        <v>20110</v>
      </c>
      <c r="M17" s="114">
        <f>M15+J1</f>
        <v>21030</v>
      </c>
      <c r="N17" s="116">
        <f>N15+J1</f>
        <v>21950</v>
      </c>
      <c r="O17" s="114">
        <f>O15+J1</f>
        <v>22870</v>
      </c>
      <c r="P17" s="116">
        <f>P15+J1</f>
        <v>23790</v>
      </c>
      <c r="Q17" s="114">
        <f>Q15+J1</f>
        <v>24710</v>
      </c>
      <c r="R17" s="116">
        <f>R15+J1</f>
        <v>25630</v>
      </c>
      <c r="S17" s="114">
        <f>S15+J1</f>
        <v>26550</v>
      </c>
      <c r="T17" s="116">
        <f>T15+J1</f>
        <v>27470</v>
      </c>
      <c r="U17" s="114">
        <f>U15+J1</f>
        <v>28390</v>
      </c>
      <c r="V17" s="115">
        <f>V15+J1</f>
        <v>29310</v>
      </c>
      <c r="W17" s="114">
        <f>W15+J1</f>
        <v>30230</v>
      </c>
    </row>
    <row r="18" spans="2:23" ht="15" customHeight="1">
      <c r="B18" s="215" t="s">
        <v>77</v>
      </c>
      <c r="C18" s="216"/>
      <c r="D18" s="31">
        <f>D16+1</f>
        <v>164057</v>
      </c>
      <c r="E18" s="32">
        <f aca="true" t="shared" si="12" ref="E18:L18">D18+20</f>
        <v>164077</v>
      </c>
      <c r="F18" s="33">
        <f t="shared" si="12"/>
        <v>164097</v>
      </c>
      <c r="G18" s="32">
        <f t="shared" si="12"/>
        <v>164117</v>
      </c>
      <c r="H18" s="33">
        <f t="shared" si="12"/>
        <v>164137</v>
      </c>
      <c r="I18" s="27">
        <f t="shared" si="12"/>
        <v>164157</v>
      </c>
      <c r="J18" s="29">
        <f t="shared" si="12"/>
        <v>164177</v>
      </c>
      <c r="K18" s="27">
        <f t="shared" si="12"/>
        <v>164197</v>
      </c>
      <c r="L18" s="29">
        <f t="shared" si="12"/>
        <v>164217</v>
      </c>
      <c r="M18" s="27">
        <f aca="true" t="shared" si="13" ref="M18:W18">L18+20</f>
        <v>164237</v>
      </c>
      <c r="N18" s="29">
        <f t="shared" si="13"/>
        <v>164257</v>
      </c>
      <c r="O18" s="27">
        <f t="shared" si="13"/>
        <v>164277</v>
      </c>
      <c r="P18" s="29">
        <f t="shared" si="13"/>
        <v>164297</v>
      </c>
      <c r="Q18" s="27">
        <f t="shared" si="13"/>
        <v>164317</v>
      </c>
      <c r="R18" s="29">
        <f t="shared" si="13"/>
        <v>164337</v>
      </c>
      <c r="S18" s="27">
        <f t="shared" si="13"/>
        <v>164357</v>
      </c>
      <c r="T18" s="29">
        <f t="shared" si="13"/>
        <v>164377</v>
      </c>
      <c r="U18" s="27">
        <f t="shared" si="13"/>
        <v>164397</v>
      </c>
      <c r="V18" s="25">
        <f t="shared" si="13"/>
        <v>164417</v>
      </c>
      <c r="W18" s="27">
        <f t="shared" si="13"/>
        <v>164437</v>
      </c>
    </row>
    <row r="19" spans="2:23" ht="15" customHeight="1" thickBot="1">
      <c r="B19" s="218" t="s">
        <v>83</v>
      </c>
      <c r="C19" s="219"/>
      <c r="D19" s="108">
        <f>D17+J1</f>
        <v>14365</v>
      </c>
      <c r="E19" s="109">
        <f>E17+J1</f>
        <v>15100</v>
      </c>
      <c r="F19" s="110">
        <f>F17+J1</f>
        <v>15740</v>
      </c>
      <c r="G19" s="109">
        <f>G17+J1</f>
        <v>16660</v>
      </c>
      <c r="H19" s="110">
        <f>H17+J1</f>
        <v>17580</v>
      </c>
      <c r="I19" s="111">
        <f>I17+J1</f>
        <v>18500</v>
      </c>
      <c r="J19" s="114">
        <f>J17+J1</f>
        <v>19420</v>
      </c>
      <c r="K19" s="114">
        <f>K17+J1</f>
        <v>20340</v>
      </c>
      <c r="L19" s="115">
        <f>L17+J1</f>
        <v>21260</v>
      </c>
      <c r="M19" s="114">
        <f>M17+J1</f>
        <v>22180</v>
      </c>
      <c r="N19" s="116">
        <f>N17+J1</f>
        <v>23100</v>
      </c>
      <c r="O19" s="114">
        <f>O17+J1</f>
        <v>24020</v>
      </c>
      <c r="P19" s="116">
        <f>P17+J1</f>
        <v>24940</v>
      </c>
      <c r="Q19" s="114">
        <f>Q17+J1</f>
        <v>25860</v>
      </c>
      <c r="R19" s="116">
        <f>R17+J1</f>
        <v>26780</v>
      </c>
      <c r="S19" s="114">
        <f>S17+J1</f>
        <v>27700</v>
      </c>
      <c r="T19" s="116">
        <f>T17+J1</f>
        <v>28620</v>
      </c>
      <c r="U19" s="114">
        <f>U17+J1</f>
        <v>29540</v>
      </c>
      <c r="V19" s="115">
        <f>V17+J1</f>
        <v>30460</v>
      </c>
      <c r="W19" s="114">
        <f>W17+J1</f>
        <v>31380</v>
      </c>
    </row>
    <row r="20" spans="2:23" ht="15" customHeight="1">
      <c r="B20" s="215" t="s">
        <v>77</v>
      </c>
      <c r="C20" s="216"/>
      <c r="D20" s="25">
        <f>D18+1</f>
        <v>164058</v>
      </c>
      <c r="E20" s="27">
        <f aca="true" t="shared" si="14" ref="E20:L20">D20+20</f>
        <v>164078</v>
      </c>
      <c r="F20" s="29">
        <f t="shared" si="14"/>
        <v>164098</v>
      </c>
      <c r="G20" s="27">
        <f t="shared" si="14"/>
        <v>164118</v>
      </c>
      <c r="H20" s="34">
        <f t="shared" si="14"/>
        <v>164138</v>
      </c>
      <c r="I20" s="32">
        <f t="shared" si="14"/>
        <v>164158</v>
      </c>
      <c r="J20" s="33">
        <f t="shared" si="14"/>
        <v>164178</v>
      </c>
      <c r="K20" s="32">
        <f t="shared" si="14"/>
        <v>164198</v>
      </c>
      <c r="L20" s="33">
        <f t="shared" si="14"/>
        <v>164218</v>
      </c>
      <c r="M20" s="32">
        <f aca="true" t="shared" si="15" ref="M20:W20">L20+20</f>
        <v>164238</v>
      </c>
      <c r="N20" s="33">
        <f t="shared" si="15"/>
        <v>164258</v>
      </c>
      <c r="O20" s="32">
        <f t="shared" si="15"/>
        <v>164278</v>
      </c>
      <c r="P20" s="33">
        <f t="shared" si="15"/>
        <v>164298</v>
      </c>
      <c r="Q20" s="32">
        <f t="shared" si="15"/>
        <v>164318</v>
      </c>
      <c r="R20" s="33">
        <f t="shared" si="15"/>
        <v>164338</v>
      </c>
      <c r="S20" s="32">
        <f t="shared" si="15"/>
        <v>164358</v>
      </c>
      <c r="T20" s="33">
        <f t="shared" si="15"/>
        <v>164378</v>
      </c>
      <c r="U20" s="32">
        <f t="shared" si="15"/>
        <v>164398</v>
      </c>
      <c r="V20" s="31">
        <f t="shared" si="15"/>
        <v>164418</v>
      </c>
      <c r="W20" s="32">
        <f t="shared" si="15"/>
        <v>164438</v>
      </c>
    </row>
    <row r="21" spans="2:23" ht="15" customHeight="1" thickBot="1">
      <c r="B21" s="217" t="s">
        <v>84</v>
      </c>
      <c r="C21" s="212"/>
      <c r="D21" s="113">
        <f>D19+J1</f>
        <v>15515</v>
      </c>
      <c r="E21" s="111">
        <f>E19+J1</f>
        <v>16250</v>
      </c>
      <c r="F21" s="117">
        <f>F19+J1</f>
        <v>16890</v>
      </c>
      <c r="G21" s="111">
        <f>G19+J1</f>
        <v>17810</v>
      </c>
      <c r="H21" s="112">
        <f>H19+J1</f>
        <v>18730</v>
      </c>
      <c r="I21" s="111">
        <f>I19+J1</f>
        <v>19650</v>
      </c>
      <c r="J21" s="114">
        <f>J19+J1</f>
        <v>20570</v>
      </c>
      <c r="K21" s="114">
        <f>K19+J1</f>
        <v>21490</v>
      </c>
      <c r="L21" s="115">
        <f>L19+J1</f>
        <v>22410</v>
      </c>
      <c r="M21" s="114">
        <f>M19+J1</f>
        <v>23330</v>
      </c>
      <c r="N21" s="116">
        <f>N19+J1</f>
        <v>24250</v>
      </c>
      <c r="O21" s="114">
        <f>O19+J1</f>
        <v>25170</v>
      </c>
      <c r="P21" s="116">
        <f>P19+J1</f>
        <v>26090</v>
      </c>
      <c r="Q21" s="114">
        <f>Q19+J1</f>
        <v>27010</v>
      </c>
      <c r="R21" s="116">
        <f>R19+J1</f>
        <v>27930</v>
      </c>
      <c r="S21" s="114">
        <f>S19+J1</f>
        <v>28850</v>
      </c>
      <c r="T21" s="116">
        <f>T19+J1</f>
        <v>29770</v>
      </c>
      <c r="U21" s="114">
        <f>U19+J1</f>
        <v>30690</v>
      </c>
      <c r="V21" s="115">
        <f>V19+J1</f>
        <v>31610</v>
      </c>
      <c r="W21" s="114">
        <f>W19+J1</f>
        <v>32530</v>
      </c>
    </row>
    <row r="22" spans="2:23" ht="15" customHeight="1">
      <c r="B22" s="215" t="s">
        <v>77</v>
      </c>
      <c r="C22" s="216"/>
      <c r="D22" s="31">
        <f>D20+1</f>
        <v>164059</v>
      </c>
      <c r="E22" s="32">
        <f aca="true" t="shared" si="16" ref="E22:L22">D22+20</f>
        <v>164079</v>
      </c>
      <c r="F22" s="33">
        <f t="shared" si="16"/>
        <v>164099</v>
      </c>
      <c r="G22" s="32">
        <f t="shared" si="16"/>
        <v>164119</v>
      </c>
      <c r="H22" s="33">
        <f t="shared" si="16"/>
        <v>164139</v>
      </c>
      <c r="I22" s="27">
        <f t="shared" si="16"/>
        <v>164159</v>
      </c>
      <c r="J22" s="29">
        <f t="shared" si="16"/>
        <v>164179</v>
      </c>
      <c r="K22" s="27">
        <f t="shared" si="16"/>
        <v>164199</v>
      </c>
      <c r="L22" s="29">
        <f t="shared" si="16"/>
        <v>164219</v>
      </c>
      <c r="M22" s="27">
        <f aca="true" t="shared" si="17" ref="M22:W22">L22+20</f>
        <v>164239</v>
      </c>
      <c r="N22" s="29">
        <f t="shared" si="17"/>
        <v>164259</v>
      </c>
      <c r="O22" s="27">
        <f t="shared" si="17"/>
        <v>164279</v>
      </c>
      <c r="P22" s="29">
        <f t="shared" si="17"/>
        <v>164299</v>
      </c>
      <c r="Q22" s="27">
        <f t="shared" si="17"/>
        <v>164319</v>
      </c>
      <c r="R22" s="29">
        <f t="shared" si="17"/>
        <v>164339</v>
      </c>
      <c r="S22" s="27">
        <f t="shared" si="17"/>
        <v>164359</v>
      </c>
      <c r="T22" s="29">
        <f t="shared" si="17"/>
        <v>164379</v>
      </c>
      <c r="U22" s="27">
        <f t="shared" si="17"/>
        <v>164399</v>
      </c>
      <c r="V22" s="25">
        <f t="shared" si="17"/>
        <v>164419</v>
      </c>
      <c r="W22" s="27">
        <f t="shared" si="17"/>
        <v>164439</v>
      </c>
    </row>
    <row r="23" spans="2:23" ht="15" customHeight="1" thickBot="1">
      <c r="B23" s="217" t="s">
        <v>85</v>
      </c>
      <c r="C23" s="212"/>
      <c r="D23" s="108">
        <f>D21+J1</f>
        <v>16665</v>
      </c>
      <c r="E23" s="109">
        <f>E21+J1</f>
        <v>17400</v>
      </c>
      <c r="F23" s="110">
        <f>F21+J1</f>
        <v>18040</v>
      </c>
      <c r="G23" s="109">
        <f>G21+J1</f>
        <v>18960</v>
      </c>
      <c r="H23" s="110">
        <f>H21+J1</f>
        <v>19880</v>
      </c>
      <c r="I23" s="111">
        <f>I21+J1</f>
        <v>20800</v>
      </c>
      <c r="J23" s="114">
        <f>J21+J1</f>
        <v>21720</v>
      </c>
      <c r="K23" s="114">
        <f>K21+J1</f>
        <v>22640</v>
      </c>
      <c r="L23" s="115">
        <f>L21+J1</f>
        <v>23560</v>
      </c>
      <c r="M23" s="114">
        <f>M21+J1</f>
        <v>24480</v>
      </c>
      <c r="N23" s="116">
        <f>N21+J1</f>
        <v>25400</v>
      </c>
      <c r="O23" s="114">
        <f>O21+J1</f>
        <v>26320</v>
      </c>
      <c r="P23" s="116">
        <f>P21+J1</f>
        <v>27240</v>
      </c>
      <c r="Q23" s="114">
        <f>Q21+J1</f>
        <v>28160</v>
      </c>
      <c r="R23" s="116">
        <f>R21+J1</f>
        <v>29080</v>
      </c>
      <c r="S23" s="114">
        <f>S21+J1</f>
        <v>30000</v>
      </c>
      <c r="T23" s="116">
        <f>T21+J1</f>
        <v>30920</v>
      </c>
      <c r="U23" s="114">
        <f>U21+J1</f>
        <v>31840</v>
      </c>
      <c r="V23" s="115">
        <f>V21+J1</f>
        <v>32760</v>
      </c>
      <c r="W23" s="114">
        <f>W21+J1</f>
        <v>33680</v>
      </c>
    </row>
    <row r="24" spans="2:23" ht="15" customHeight="1">
      <c r="B24" s="215" t="s">
        <v>77</v>
      </c>
      <c r="C24" s="216"/>
      <c r="D24" s="25">
        <f>D22+1</f>
        <v>164060</v>
      </c>
      <c r="E24" s="27">
        <f aca="true" t="shared" si="18" ref="E24:L24">D24+20</f>
        <v>164080</v>
      </c>
      <c r="F24" s="29">
        <f t="shared" si="18"/>
        <v>164100</v>
      </c>
      <c r="G24" s="27">
        <f t="shared" si="18"/>
        <v>164120</v>
      </c>
      <c r="H24" s="34">
        <f t="shared" si="18"/>
        <v>164140</v>
      </c>
      <c r="I24" s="32">
        <f t="shared" si="18"/>
        <v>164160</v>
      </c>
      <c r="J24" s="33">
        <f t="shared" si="18"/>
        <v>164180</v>
      </c>
      <c r="K24" s="32">
        <f t="shared" si="18"/>
        <v>164200</v>
      </c>
      <c r="L24" s="33">
        <f t="shared" si="18"/>
        <v>164220</v>
      </c>
      <c r="M24" s="32">
        <f aca="true" t="shared" si="19" ref="M24:W24">L24+20</f>
        <v>164240</v>
      </c>
      <c r="N24" s="33">
        <f t="shared" si="19"/>
        <v>164260</v>
      </c>
      <c r="O24" s="32">
        <f t="shared" si="19"/>
        <v>164280</v>
      </c>
      <c r="P24" s="33">
        <f t="shared" si="19"/>
        <v>164300</v>
      </c>
      <c r="Q24" s="32">
        <f t="shared" si="19"/>
        <v>164320</v>
      </c>
      <c r="R24" s="33">
        <f t="shared" si="19"/>
        <v>164340</v>
      </c>
      <c r="S24" s="32">
        <f t="shared" si="19"/>
        <v>164360</v>
      </c>
      <c r="T24" s="33">
        <f t="shared" si="19"/>
        <v>164380</v>
      </c>
      <c r="U24" s="32">
        <f t="shared" si="19"/>
        <v>164400</v>
      </c>
      <c r="V24" s="31">
        <f t="shared" si="19"/>
        <v>164420</v>
      </c>
      <c r="W24" s="32">
        <f t="shared" si="19"/>
        <v>164440</v>
      </c>
    </row>
    <row r="25" spans="2:23" ht="15" customHeight="1" thickBot="1">
      <c r="B25" s="217" t="s">
        <v>86</v>
      </c>
      <c r="C25" s="212"/>
      <c r="D25" s="113">
        <f>D23+J1</f>
        <v>17815</v>
      </c>
      <c r="E25" s="111">
        <f>E23+J1</f>
        <v>18550</v>
      </c>
      <c r="F25" s="117">
        <f>F23+J1</f>
        <v>19190</v>
      </c>
      <c r="G25" s="111">
        <f>G23+J1</f>
        <v>20110</v>
      </c>
      <c r="H25" s="112">
        <f>H23+J1</f>
        <v>21030</v>
      </c>
      <c r="I25" s="109">
        <f>I23+J1</f>
        <v>21950</v>
      </c>
      <c r="J25" s="109">
        <f>J23+J1</f>
        <v>22870</v>
      </c>
      <c r="K25" s="109">
        <f>K23+J1</f>
        <v>23790</v>
      </c>
      <c r="L25" s="108">
        <f>L23+J1</f>
        <v>24710</v>
      </c>
      <c r="M25" s="109">
        <f>M23+J1</f>
        <v>25630</v>
      </c>
      <c r="N25" s="110">
        <f>N23+J1</f>
        <v>26550</v>
      </c>
      <c r="O25" s="109">
        <f>O23+J1</f>
        <v>27470</v>
      </c>
      <c r="P25" s="110">
        <f>P23+J1</f>
        <v>28390</v>
      </c>
      <c r="Q25" s="109">
        <f>Q23+J1</f>
        <v>29310</v>
      </c>
      <c r="R25" s="110">
        <f>R23+J1</f>
        <v>30230</v>
      </c>
      <c r="S25" s="109">
        <f>S23+J1</f>
        <v>31150</v>
      </c>
      <c r="T25" s="110">
        <f>T23+J1</f>
        <v>32070</v>
      </c>
      <c r="U25" s="109">
        <f>U23+J1</f>
        <v>32990</v>
      </c>
      <c r="V25" s="108">
        <f>V23+J1</f>
        <v>33910</v>
      </c>
      <c r="W25" s="109">
        <f>W23+J1</f>
        <v>34830</v>
      </c>
    </row>
    <row r="26" spans="2:23" ht="15" customHeight="1">
      <c r="B26" s="215" t="s">
        <v>77</v>
      </c>
      <c r="C26" s="216"/>
      <c r="D26" s="31">
        <f>D24+1</f>
        <v>164061</v>
      </c>
      <c r="E26" s="32">
        <f aca="true" t="shared" si="20" ref="E26:L26">D26+20</f>
        <v>164081</v>
      </c>
      <c r="F26" s="33">
        <f t="shared" si="20"/>
        <v>164101</v>
      </c>
      <c r="G26" s="32">
        <f t="shared" si="20"/>
        <v>164121</v>
      </c>
      <c r="H26" s="33">
        <f t="shared" si="20"/>
        <v>164141</v>
      </c>
      <c r="I26" s="27">
        <f t="shared" si="20"/>
        <v>164161</v>
      </c>
      <c r="J26" s="25">
        <f t="shared" si="20"/>
        <v>164181</v>
      </c>
      <c r="K26" s="27">
        <f t="shared" si="20"/>
        <v>164201</v>
      </c>
      <c r="L26" s="29">
        <f t="shared" si="20"/>
        <v>164221</v>
      </c>
      <c r="M26" s="27">
        <f aca="true" t="shared" si="21" ref="M26:W26">L26+20</f>
        <v>164241</v>
      </c>
      <c r="N26" s="29">
        <f t="shared" si="21"/>
        <v>164261</v>
      </c>
      <c r="O26" s="27">
        <f t="shared" si="21"/>
        <v>164281</v>
      </c>
      <c r="P26" s="29">
        <f t="shared" si="21"/>
        <v>164301</v>
      </c>
      <c r="Q26" s="27">
        <f t="shared" si="21"/>
        <v>164321</v>
      </c>
      <c r="R26" s="29">
        <f t="shared" si="21"/>
        <v>164341</v>
      </c>
      <c r="S26" s="27">
        <f t="shared" si="21"/>
        <v>164361</v>
      </c>
      <c r="T26" s="29">
        <f t="shared" si="21"/>
        <v>164381</v>
      </c>
      <c r="U26" s="27">
        <f t="shared" si="21"/>
        <v>164401</v>
      </c>
      <c r="V26" s="25">
        <f t="shared" si="21"/>
        <v>164421</v>
      </c>
      <c r="W26" s="27">
        <f t="shared" si="21"/>
        <v>164441</v>
      </c>
    </row>
    <row r="27" spans="2:23" ht="15" customHeight="1" thickBot="1">
      <c r="B27" s="217" t="s">
        <v>87</v>
      </c>
      <c r="C27" s="212"/>
      <c r="D27" s="108">
        <f>D25+J1</f>
        <v>18965</v>
      </c>
      <c r="E27" s="109">
        <f>E25+J1</f>
        <v>19700</v>
      </c>
      <c r="F27" s="110">
        <f>F25+J1</f>
        <v>20340</v>
      </c>
      <c r="G27" s="109">
        <f>G25+J1</f>
        <v>21260</v>
      </c>
      <c r="H27" s="110">
        <f>H25+J1</f>
        <v>22180</v>
      </c>
      <c r="I27" s="111">
        <f>I25+J1</f>
        <v>23100</v>
      </c>
      <c r="J27" s="114">
        <f>J25+J1</f>
        <v>24020</v>
      </c>
      <c r="K27" s="114">
        <f>K25+J1</f>
        <v>24940</v>
      </c>
      <c r="L27" s="115">
        <f>L25+J1</f>
        <v>25860</v>
      </c>
      <c r="M27" s="114">
        <f>M25+J1</f>
        <v>26780</v>
      </c>
      <c r="N27" s="116">
        <f>N25+J1</f>
        <v>27700</v>
      </c>
      <c r="O27" s="114">
        <f>O25+J1</f>
        <v>28620</v>
      </c>
      <c r="P27" s="116">
        <f>P25+J1</f>
        <v>29540</v>
      </c>
      <c r="Q27" s="114">
        <f>Q25+J1</f>
        <v>30460</v>
      </c>
      <c r="R27" s="116">
        <f>R25+J1</f>
        <v>31380</v>
      </c>
      <c r="S27" s="114">
        <f>S25+J1</f>
        <v>32300</v>
      </c>
      <c r="T27" s="116">
        <f>T25+J1</f>
        <v>33220</v>
      </c>
      <c r="U27" s="114">
        <f>U25+J1</f>
        <v>34140</v>
      </c>
      <c r="V27" s="115">
        <f>V25+J1</f>
        <v>35060</v>
      </c>
      <c r="W27" s="114">
        <f>W25+J1</f>
        <v>35980</v>
      </c>
    </row>
    <row r="28" spans="2:23" ht="15" customHeight="1">
      <c r="B28" s="215" t="s">
        <v>77</v>
      </c>
      <c r="C28" s="216"/>
      <c r="D28" s="25">
        <f>D26+1</f>
        <v>164062</v>
      </c>
      <c r="E28" s="27">
        <f aca="true" t="shared" si="22" ref="E28:L28">D28+20</f>
        <v>164082</v>
      </c>
      <c r="F28" s="29">
        <f t="shared" si="22"/>
        <v>164102</v>
      </c>
      <c r="G28" s="27">
        <f t="shared" si="22"/>
        <v>164122</v>
      </c>
      <c r="H28" s="34">
        <f t="shared" si="22"/>
        <v>164142</v>
      </c>
      <c r="I28" s="32">
        <f t="shared" si="22"/>
        <v>164162</v>
      </c>
      <c r="J28" s="33">
        <f t="shared" si="22"/>
        <v>164182</v>
      </c>
      <c r="K28" s="32">
        <f t="shared" si="22"/>
        <v>164202</v>
      </c>
      <c r="L28" s="33">
        <f t="shared" si="22"/>
        <v>164222</v>
      </c>
      <c r="M28" s="32">
        <f aca="true" t="shared" si="23" ref="M28:W28">L28+20</f>
        <v>164242</v>
      </c>
      <c r="N28" s="33">
        <f t="shared" si="23"/>
        <v>164262</v>
      </c>
      <c r="O28" s="32">
        <f t="shared" si="23"/>
        <v>164282</v>
      </c>
      <c r="P28" s="33">
        <f t="shared" si="23"/>
        <v>164302</v>
      </c>
      <c r="Q28" s="32">
        <f t="shared" si="23"/>
        <v>164322</v>
      </c>
      <c r="R28" s="33">
        <f t="shared" si="23"/>
        <v>164342</v>
      </c>
      <c r="S28" s="32">
        <f t="shared" si="23"/>
        <v>164362</v>
      </c>
      <c r="T28" s="33">
        <f t="shared" si="23"/>
        <v>164382</v>
      </c>
      <c r="U28" s="32">
        <f t="shared" si="23"/>
        <v>164402</v>
      </c>
      <c r="V28" s="31">
        <f t="shared" si="23"/>
        <v>164422</v>
      </c>
      <c r="W28" s="32">
        <f t="shared" si="23"/>
        <v>164442</v>
      </c>
    </row>
    <row r="29" spans="2:23" ht="15" customHeight="1" thickBot="1">
      <c r="B29" s="217" t="s">
        <v>88</v>
      </c>
      <c r="C29" s="212"/>
      <c r="D29" s="113">
        <f>D27+J1</f>
        <v>20115</v>
      </c>
      <c r="E29" s="111">
        <f>E27+J1</f>
        <v>20850</v>
      </c>
      <c r="F29" s="117">
        <f>F27+J1</f>
        <v>21490</v>
      </c>
      <c r="G29" s="111">
        <f>G27+J1</f>
        <v>22410</v>
      </c>
      <c r="H29" s="112">
        <f>H27+J1</f>
        <v>23330</v>
      </c>
      <c r="I29" s="109">
        <f>I27+J1</f>
        <v>24250</v>
      </c>
      <c r="J29" s="114">
        <f>J27+J1</f>
        <v>25170</v>
      </c>
      <c r="K29" s="114">
        <f>K27+J1</f>
        <v>26090</v>
      </c>
      <c r="L29" s="115">
        <f>L27+J1</f>
        <v>27010</v>
      </c>
      <c r="M29" s="114">
        <f>M27+J1</f>
        <v>27930</v>
      </c>
      <c r="N29" s="116">
        <f>N27+J1</f>
        <v>28850</v>
      </c>
      <c r="O29" s="114">
        <f>O27+J1</f>
        <v>29770</v>
      </c>
      <c r="P29" s="116">
        <f>P27+J1</f>
        <v>30690</v>
      </c>
      <c r="Q29" s="114">
        <f>Q27+J1</f>
        <v>31610</v>
      </c>
      <c r="R29" s="116">
        <f>R27+J1</f>
        <v>32530</v>
      </c>
      <c r="S29" s="114">
        <f>S27+J1</f>
        <v>33450</v>
      </c>
      <c r="T29" s="116">
        <f>T27+J1</f>
        <v>34370</v>
      </c>
      <c r="U29" s="114">
        <f>U27+J1</f>
        <v>35290</v>
      </c>
      <c r="V29" s="115">
        <f>V27+J1</f>
        <v>36210</v>
      </c>
      <c r="W29" s="114">
        <f>W27+J1</f>
        <v>37130</v>
      </c>
    </row>
    <row r="30" spans="2:23" ht="15" customHeight="1">
      <c r="B30" s="215" t="s">
        <v>77</v>
      </c>
      <c r="C30" s="216"/>
      <c r="D30" s="31">
        <f>D28+1</f>
        <v>164063</v>
      </c>
      <c r="E30" s="32">
        <f aca="true" t="shared" si="24" ref="E30:L30">D30+20</f>
        <v>164083</v>
      </c>
      <c r="F30" s="33">
        <f t="shared" si="24"/>
        <v>164103</v>
      </c>
      <c r="G30" s="32">
        <f t="shared" si="24"/>
        <v>164123</v>
      </c>
      <c r="H30" s="33">
        <f t="shared" si="24"/>
        <v>164143</v>
      </c>
      <c r="I30" s="27">
        <f t="shared" si="24"/>
        <v>164163</v>
      </c>
      <c r="J30" s="29">
        <f t="shared" si="24"/>
        <v>164183</v>
      </c>
      <c r="K30" s="27">
        <f t="shared" si="24"/>
        <v>164203</v>
      </c>
      <c r="L30" s="29">
        <f t="shared" si="24"/>
        <v>164223</v>
      </c>
      <c r="M30" s="27">
        <f aca="true" t="shared" si="25" ref="M30:W30">L30+20</f>
        <v>164243</v>
      </c>
      <c r="N30" s="29">
        <f t="shared" si="25"/>
        <v>164263</v>
      </c>
      <c r="O30" s="27">
        <f t="shared" si="25"/>
        <v>164283</v>
      </c>
      <c r="P30" s="29">
        <f t="shared" si="25"/>
        <v>164303</v>
      </c>
      <c r="Q30" s="27">
        <f t="shared" si="25"/>
        <v>164323</v>
      </c>
      <c r="R30" s="29">
        <f t="shared" si="25"/>
        <v>164343</v>
      </c>
      <c r="S30" s="27">
        <f t="shared" si="25"/>
        <v>164363</v>
      </c>
      <c r="T30" s="29">
        <f t="shared" si="25"/>
        <v>164383</v>
      </c>
      <c r="U30" s="27">
        <f t="shared" si="25"/>
        <v>164403</v>
      </c>
      <c r="V30" s="25">
        <f t="shared" si="25"/>
        <v>164423</v>
      </c>
      <c r="W30" s="27">
        <f t="shared" si="25"/>
        <v>164443</v>
      </c>
    </row>
    <row r="31" spans="2:23" ht="15" customHeight="1" thickBot="1">
      <c r="B31" s="217" t="s">
        <v>89</v>
      </c>
      <c r="C31" s="212"/>
      <c r="D31" s="108">
        <f>D29+J1</f>
        <v>21265</v>
      </c>
      <c r="E31" s="109">
        <f>E29+J1</f>
        <v>22000</v>
      </c>
      <c r="F31" s="110">
        <f>F29+J1</f>
        <v>22640</v>
      </c>
      <c r="G31" s="109">
        <f>G29+J1</f>
        <v>23560</v>
      </c>
      <c r="H31" s="110">
        <f>H29+J1</f>
        <v>24480</v>
      </c>
      <c r="I31" s="109">
        <f>I29+J1</f>
        <v>25400</v>
      </c>
      <c r="J31" s="114">
        <f>J29+J1</f>
        <v>26320</v>
      </c>
      <c r="K31" s="114">
        <f>K29+J1</f>
        <v>27240</v>
      </c>
      <c r="L31" s="115">
        <f>L29+J1</f>
        <v>28160</v>
      </c>
      <c r="M31" s="114">
        <f>M29+J1</f>
        <v>29080</v>
      </c>
      <c r="N31" s="116">
        <f>N29+J1</f>
        <v>30000</v>
      </c>
      <c r="O31" s="114">
        <f>O29+J1</f>
        <v>30920</v>
      </c>
      <c r="P31" s="116">
        <f>P29+J1</f>
        <v>31840</v>
      </c>
      <c r="Q31" s="114">
        <f>Q29+J1</f>
        <v>32760</v>
      </c>
      <c r="R31" s="116">
        <f>R29+J1</f>
        <v>33680</v>
      </c>
      <c r="S31" s="114">
        <f>S29+J1</f>
        <v>34600</v>
      </c>
      <c r="T31" s="116">
        <f>T29+J1</f>
        <v>35520</v>
      </c>
      <c r="U31" s="114">
        <f>U29+J1</f>
        <v>36440</v>
      </c>
      <c r="V31" s="115">
        <f>V29+J1</f>
        <v>37360</v>
      </c>
      <c r="W31" s="114">
        <f>W29+J1</f>
        <v>38280</v>
      </c>
    </row>
    <row r="32" spans="2:23" ht="15" customHeight="1">
      <c r="B32" s="215" t="s">
        <v>77</v>
      </c>
      <c r="C32" s="216"/>
      <c r="D32" s="25">
        <f>D30+1</f>
        <v>164064</v>
      </c>
      <c r="E32" s="27">
        <f aca="true" t="shared" si="26" ref="E32:L32">D32+20</f>
        <v>164084</v>
      </c>
      <c r="F32" s="29">
        <f t="shared" si="26"/>
        <v>164104</v>
      </c>
      <c r="G32" s="27">
        <f t="shared" si="26"/>
        <v>164124</v>
      </c>
      <c r="H32" s="34">
        <f t="shared" si="26"/>
        <v>164144</v>
      </c>
      <c r="I32" s="27">
        <f t="shared" si="26"/>
        <v>164164</v>
      </c>
      <c r="J32" s="33">
        <f t="shared" si="26"/>
        <v>164184</v>
      </c>
      <c r="K32" s="32">
        <f t="shared" si="26"/>
        <v>164204</v>
      </c>
      <c r="L32" s="33">
        <f t="shared" si="26"/>
        <v>164224</v>
      </c>
      <c r="M32" s="32">
        <f aca="true" t="shared" si="27" ref="M32:W32">L32+20</f>
        <v>164244</v>
      </c>
      <c r="N32" s="33">
        <f t="shared" si="27"/>
        <v>164264</v>
      </c>
      <c r="O32" s="32">
        <f t="shared" si="27"/>
        <v>164284</v>
      </c>
      <c r="P32" s="33">
        <f t="shared" si="27"/>
        <v>164304</v>
      </c>
      <c r="Q32" s="32">
        <f t="shared" si="27"/>
        <v>164324</v>
      </c>
      <c r="R32" s="33">
        <f t="shared" si="27"/>
        <v>164344</v>
      </c>
      <c r="S32" s="32">
        <f t="shared" si="27"/>
        <v>164364</v>
      </c>
      <c r="T32" s="33">
        <f t="shared" si="27"/>
        <v>164384</v>
      </c>
      <c r="U32" s="32">
        <f t="shared" si="27"/>
        <v>164404</v>
      </c>
      <c r="V32" s="31">
        <f t="shared" si="27"/>
        <v>164424</v>
      </c>
      <c r="W32" s="32">
        <f t="shared" si="27"/>
        <v>164444</v>
      </c>
    </row>
    <row r="33" spans="2:23" ht="15" customHeight="1" thickBot="1">
      <c r="B33" s="217" t="s">
        <v>90</v>
      </c>
      <c r="C33" s="212"/>
      <c r="D33" s="113">
        <f>D31+J1</f>
        <v>22415</v>
      </c>
      <c r="E33" s="111">
        <f>E31+J1</f>
        <v>23150</v>
      </c>
      <c r="F33" s="117">
        <f>F31+J1</f>
        <v>23790</v>
      </c>
      <c r="G33" s="111">
        <f>G31+J1</f>
        <v>24710</v>
      </c>
      <c r="H33" s="112">
        <f>H31+J1</f>
        <v>25630</v>
      </c>
      <c r="I33" s="109">
        <f>I31+J1</f>
        <v>26550</v>
      </c>
      <c r="J33" s="114">
        <f>J31+J1</f>
        <v>27470</v>
      </c>
      <c r="K33" s="114">
        <f>K31+J1</f>
        <v>28390</v>
      </c>
      <c r="L33" s="115">
        <f>L31+J1</f>
        <v>29310</v>
      </c>
      <c r="M33" s="114">
        <f>M31+J1</f>
        <v>30230</v>
      </c>
      <c r="N33" s="116">
        <f>N31+J1</f>
        <v>31150</v>
      </c>
      <c r="O33" s="114">
        <f>O31+J1</f>
        <v>32070</v>
      </c>
      <c r="P33" s="116">
        <f>P31+J1</f>
        <v>32990</v>
      </c>
      <c r="Q33" s="114">
        <f>Q31+J1</f>
        <v>33910</v>
      </c>
      <c r="R33" s="116">
        <f>R31+J1</f>
        <v>34830</v>
      </c>
      <c r="S33" s="114">
        <f>S31+J1</f>
        <v>35750</v>
      </c>
      <c r="T33" s="116">
        <f>T31+J1</f>
        <v>36670</v>
      </c>
      <c r="U33" s="114">
        <f>U31+J1</f>
        <v>37590</v>
      </c>
      <c r="V33" s="115">
        <f>V31+J1</f>
        <v>38510</v>
      </c>
      <c r="W33" s="114">
        <f>W31+J1</f>
        <v>39430</v>
      </c>
    </row>
    <row r="34" spans="2:23" ht="15" customHeight="1">
      <c r="B34" s="215" t="s">
        <v>77</v>
      </c>
      <c r="C34" s="216"/>
      <c r="D34" s="31">
        <f>D32+1</f>
        <v>164065</v>
      </c>
      <c r="E34" s="32">
        <f aca="true" t="shared" si="28" ref="E34:L34">D34+20</f>
        <v>164085</v>
      </c>
      <c r="F34" s="33">
        <f t="shared" si="28"/>
        <v>164105</v>
      </c>
      <c r="G34" s="32">
        <f t="shared" si="28"/>
        <v>164125</v>
      </c>
      <c r="H34" s="33">
        <f t="shared" si="28"/>
        <v>164145</v>
      </c>
      <c r="I34" s="27">
        <f t="shared" si="28"/>
        <v>164165</v>
      </c>
      <c r="J34" s="29">
        <f t="shared" si="28"/>
        <v>164185</v>
      </c>
      <c r="K34" s="27">
        <f t="shared" si="28"/>
        <v>164205</v>
      </c>
      <c r="L34" s="29">
        <f t="shared" si="28"/>
        <v>164225</v>
      </c>
      <c r="M34" s="27">
        <f aca="true" t="shared" si="29" ref="M34:W34">L34+20</f>
        <v>164245</v>
      </c>
      <c r="N34" s="29">
        <f t="shared" si="29"/>
        <v>164265</v>
      </c>
      <c r="O34" s="27">
        <f t="shared" si="29"/>
        <v>164285</v>
      </c>
      <c r="P34" s="29">
        <f t="shared" si="29"/>
        <v>164305</v>
      </c>
      <c r="Q34" s="27">
        <f t="shared" si="29"/>
        <v>164325</v>
      </c>
      <c r="R34" s="29">
        <f t="shared" si="29"/>
        <v>164345</v>
      </c>
      <c r="S34" s="27">
        <f t="shared" si="29"/>
        <v>164365</v>
      </c>
      <c r="T34" s="29">
        <f t="shared" si="29"/>
        <v>164385</v>
      </c>
      <c r="U34" s="27">
        <f t="shared" si="29"/>
        <v>164405</v>
      </c>
      <c r="V34" s="25">
        <f t="shared" si="29"/>
        <v>164425</v>
      </c>
      <c r="W34" s="27">
        <f t="shared" si="29"/>
        <v>164445</v>
      </c>
    </row>
    <row r="35" spans="2:23" ht="15" customHeight="1" thickBot="1">
      <c r="B35" s="217" t="s">
        <v>91</v>
      </c>
      <c r="C35" s="212"/>
      <c r="D35" s="108">
        <f>D33+J1</f>
        <v>23565</v>
      </c>
      <c r="E35" s="109">
        <f>E33+J1</f>
        <v>24300</v>
      </c>
      <c r="F35" s="110">
        <f>F33+J1</f>
        <v>24940</v>
      </c>
      <c r="G35" s="109">
        <f>G33+J1</f>
        <v>25860</v>
      </c>
      <c r="H35" s="110">
        <f>H33+J1</f>
        <v>26780</v>
      </c>
      <c r="I35" s="111">
        <f>I33+J1</f>
        <v>27700</v>
      </c>
      <c r="J35" s="114">
        <f>J33+J1</f>
        <v>28620</v>
      </c>
      <c r="K35" s="114">
        <f>K33+J1</f>
        <v>29540</v>
      </c>
      <c r="L35" s="115">
        <f>L33+J1</f>
        <v>30460</v>
      </c>
      <c r="M35" s="114">
        <f>M33+J1</f>
        <v>31380</v>
      </c>
      <c r="N35" s="116">
        <f>N33+J1</f>
        <v>32300</v>
      </c>
      <c r="O35" s="114">
        <f>O33+J1</f>
        <v>33220</v>
      </c>
      <c r="P35" s="116">
        <f>P33+J1</f>
        <v>34140</v>
      </c>
      <c r="Q35" s="114">
        <f>Q33+J1</f>
        <v>35060</v>
      </c>
      <c r="R35" s="116">
        <f>R33+J1</f>
        <v>35980</v>
      </c>
      <c r="S35" s="114">
        <f>S33+J1</f>
        <v>36900</v>
      </c>
      <c r="T35" s="116">
        <f>T33+J1</f>
        <v>37820</v>
      </c>
      <c r="U35" s="114">
        <f>U33+J1</f>
        <v>38740</v>
      </c>
      <c r="V35" s="115">
        <f>V33+J1</f>
        <v>39660</v>
      </c>
      <c r="W35" s="114">
        <f>W33+J1</f>
        <v>40580</v>
      </c>
    </row>
    <row r="36" spans="2:23" ht="15" customHeight="1">
      <c r="B36" s="215" t="s">
        <v>77</v>
      </c>
      <c r="C36" s="216"/>
      <c r="D36" s="25">
        <f>D34+1</f>
        <v>164066</v>
      </c>
      <c r="E36" s="27">
        <f aca="true" t="shared" si="30" ref="E36:L36">D36+20</f>
        <v>164086</v>
      </c>
      <c r="F36" s="29">
        <f t="shared" si="30"/>
        <v>164106</v>
      </c>
      <c r="G36" s="27">
        <f t="shared" si="30"/>
        <v>164126</v>
      </c>
      <c r="H36" s="34">
        <f t="shared" si="30"/>
        <v>164146</v>
      </c>
      <c r="I36" s="32">
        <f t="shared" si="30"/>
        <v>164166</v>
      </c>
      <c r="J36" s="33">
        <f t="shared" si="30"/>
        <v>164186</v>
      </c>
      <c r="K36" s="32">
        <f t="shared" si="30"/>
        <v>164206</v>
      </c>
      <c r="L36" s="33">
        <f t="shared" si="30"/>
        <v>164226</v>
      </c>
      <c r="M36" s="32">
        <f aca="true" t="shared" si="31" ref="M36:W36">L36+20</f>
        <v>164246</v>
      </c>
      <c r="N36" s="33">
        <f t="shared" si="31"/>
        <v>164266</v>
      </c>
      <c r="O36" s="32">
        <f t="shared" si="31"/>
        <v>164286</v>
      </c>
      <c r="P36" s="33">
        <f t="shared" si="31"/>
        <v>164306</v>
      </c>
      <c r="Q36" s="32">
        <f t="shared" si="31"/>
        <v>164326</v>
      </c>
      <c r="R36" s="33">
        <f t="shared" si="31"/>
        <v>164346</v>
      </c>
      <c r="S36" s="32">
        <f t="shared" si="31"/>
        <v>164366</v>
      </c>
      <c r="T36" s="33">
        <f t="shared" si="31"/>
        <v>164386</v>
      </c>
      <c r="U36" s="32">
        <f t="shared" si="31"/>
        <v>164406</v>
      </c>
      <c r="V36" s="31">
        <f t="shared" si="31"/>
        <v>164426</v>
      </c>
      <c r="W36" s="32">
        <f t="shared" si="31"/>
        <v>164446</v>
      </c>
    </row>
    <row r="37" spans="2:23" ht="15" customHeight="1" thickBot="1">
      <c r="B37" s="217" t="s">
        <v>92</v>
      </c>
      <c r="C37" s="212"/>
      <c r="D37" s="113">
        <f>D35+J1</f>
        <v>24715</v>
      </c>
      <c r="E37" s="111">
        <f>E35+J1</f>
        <v>25450</v>
      </c>
      <c r="F37" s="117">
        <f>F35+J1</f>
        <v>26090</v>
      </c>
      <c r="G37" s="111">
        <f>G35+J1</f>
        <v>27010</v>
      </c>
      <c r="H37" s="112">
        <f>H35+J1</f>
        <v>27930</v>
      </c>
      <c r="I37" s="109">
        <f>I35+J1</f>
        <v>28850</v>
      </c>
      <c r="J37" s="114">
        <f>J35+J1</f>
        <v>29770</v>
      </c>
      <c r="K37" s="114">
        <f>K35+J1</f>
        <v>30690</v>
      </c>
      <c r="L37" s="115">
        <f>L35+J1</f>
        <v>31610</v>
      </c>
      <c r="M37" s="114">
        <f>M35+J1</f>
        <v>32530</v>
      </c>
      <c r="N37" s="116">
        <f>N35+J1</f>
        <v>33450</v>
      </c>
      <c r="O37" s="114">
        <f>O35+J1</f>
        <v>34370</v>
      </c>
      <c r="P37" s="116">
        <f>P35+J1</f>
        <v>35290</v>
      </c>
      <c r="Q37" s="114">
        <f>Q35+J1</f>
        <v>36210</v>
      </c>
      <c r="R37" s="116">
        <f>R35+J1</f>
        <v>37130</v>
      </c>
      <c r="S37" s="114">
        <f>S35+J1</f>
        <v>38050</v>
      </c>
      <c r="T37" s="116">
        <f>T35+J1</f>
        <v>38970</v>
      </c>
      <c r="U37" s="114">
        <f>U35+J1</f>
        <v>39890</v>
      </c>
      <c r="V37" s="115">
        <f>V35+J1</f>
        <v>40810</v>
      </c>
      <c r="W37" s="114">
        <f>W35+J1</f>
        <v>41730</v>
      </c>
    </row>
    <row r="38" spans="2:23" ht="15" customHeight="1">
      <c r="B38" s="215" t="s">
        <v>77</v>
      </c>
      <c r="C38" s="216"/>
      <c r="D38" s="31">
        <f>D36+1</f>
        <v>164067</v>
      </c>
      <c r="E38" s="32">
        <f aca="true" t="shared" si="32" ref="E38:L38">D38+20</f>
        <v>164087</v>
      </c>
      <c r="F38" s="33">
        <f t="shared" si="32"/>
        <v>164107</v>
      </c>
      <c r="G38" s="32">
        <f t="shared" si="32"/>
        <v>164127</v>
      </c>
      <c r="H38" s="33">
        <f t="shared" si="32"/>
        <v>164147</v>
      </c>
      <c r="I38" s="27">
        <f t="shared" si="32"/>
        <v>164167</v>
      </c>
      <c r="J38" s="29">
        <f t="shared" si="32"/>
        <v>164187</v>
      </c>
      <c r="K38" s="27">
        <f t="shared" si="32"/>
        <v>164207</v>
      </c>
      <c r="L38" s="29">
        <f t="shared" si="32"/>
        <v>164227</v>
      </c>
      <c r="M38" s="27">
        <f aca="true" t="shared" si="33" ref="M38:W38">L38+20</f>
        <v>164247</v>
      </c>
      <c r="N38" s="29">
        <f t="shared" si="33"/>
        <v>164267</v>
      </c>
      <c r="O38" s="27">
        <f t="shared" si="33"/>
        <v>164287</v>
      </c>
      <c r="P38" s="29">
        <f t="shared" si="33"/>
        <v>164307</v>
      </c>
      <c r="Q38" s="27">
        <f t="shared" si="33"/>
        <v>164327</v>
      </c>
      <c r="R38" s="29">
        <f t="shared" si="33"/>
        <v>164347</v>
      </c>
      <c r="S38" s="27">
        <f t="shared" si="33"/>
        <v>164367</v>
      </c>
      <c r="T38" s="29">
        <f t="shared" si="33"/>
        <v>164387</v>
      </c>
      <c r="U38" s="27">
        <f t="shared" si="33"/>
        <v>164407</v>
      </c>
      <c r="V38" s="25">
        <f t="shared" si="33"/>
        <v>164427</v>
      </c>
      <c r="W38" s="27">
        <f t="shared" si="33"/>
        <v>164447</v>
      </c>
    </row>
    <row r="39" spans="2:23" ht="15" customHeight="1" thickBot="1">
      <c r="B39" s="217" t="s">
        <v>93</v>
      </c>
      <c r="C39" s="212"/>
      <c r="D39" s="108">
        <f>D37+J1</f>
        <v>25865</v>
      </c>
      <c r="E39" s="109">
        <f>E37+J1</f>
        <v>26600</v>
      </c>
      <c r="F39" s="110">
        <f>F37+J1</f>
        <v>27240</v>
      </c>
      <c r="G39" s="109">
        <f>G37+J1</f>
        <v>28160</v>
      </c>
      <c r="H39" s="110">
        <f>H37+J1</f>
        <v>29080</v>
      </c>
      <c r="I39" s="109">
        <f>I37+J1</f>
        <v>30000</v>
      </c>
      <c r="J39" s="114">
        <f>J37+J1</f>
        <v>30920</v>
      </c>
      <c r="K39" s="114">
        <f>K37+J1</f>
        <v>31840</v>
      </c>
      <c r="L39" s="115">
        <f>L37+J1</f>
        <v>32760</v>
      </c>
      <c r="M39" s="114">
        <f>M37+J1</f>
        <v>33680</v>
      </c>
      <c r="N39" s="116">
        <f>N37+J1</f>
        <v>34600</v>
      </c>
      <c r="O39" s="114">
        <f>O37+J1</f>
        <v>35520</v>
      </c>
      <c r="P39" s="116">
        <f>P37+J1</f>
        <v>36440</v>
      </c>
      <c r="Q39" s="114">
        <f>Q37+J1</f>
        <v>37360</v>
      </c>
      <c r="R39" s="116">
        <f>R37+J1</f>
        <v>38280</v>
      </c>
      <c r="S39" s="114">
        <f>S37+J1</f>
        <v>39200</v>
      </c>
      <c r="T39" s="116">
        <f>T37+J1</f>
        <v>40120</v>
      </c>
      <c r="U39" s="114">
        <f>U37+J1</f>
        <v>41040</v>
      </c>
      <c r="V39" s="115">
        <f>V37+J1</f>
        <v>41960</v>
      </c>
      <c r="W39" s="114">
        <f>W37+J1</f>
        <v>42880</v>
      </c>
    </row>
    <row r="40" spans="2:23" ht="15" customHeight="1">
      <c r="B40" s="215" t="s">
        <v>77</v>
      </c>
      <c r="C40" s="216"/>
      <c r="D40" s="25">
        <f>D38+1</f>
        <v>164068</v>
      </c>
      <c r="E40" s="27">
        <f aca="true" t="shared" si="34" ref="E40:L40">D40+20</f>
        <v>164088</v>
      </c>
      <c r="F40" s="29">
        <f t="shared" si="34"/>
        <v>164108</v>
      </c>
      <c r="G40" s="27">
        <f t="shared" si="34"/>
        <v>164128</v>
      </c>
      <c r="H40" s="34">
        <f t="shared" si="34"/>
        <v>164148</v>
      </c>
      <c r="I40" s="27">
        <f t="shared" si="34"/>
        <v>164168</v>
      </c>
      <c r="J40" s="33">
        <f t="shared" si="34"/>
        <v>164188</v>
      </c>
      <c r="K40" s="32">
        <f t="shared" si="34"/>
        <v>164208</v>
      </c>
      <c r="L40" s="33">
        <f t="shared" si="34"/>
        <v>164228</v>
      </c>
      <c r="M40" s="32">
        <f aca="true" t="shared" si="35" ref="M40:W40">L40+20</f>
        <v>164248</v>
      </c>
      <c r="N40" s="33">
        <f t="shared" si="35"/>
        <v>164268</v>
      </c>
      <c r="O40" s="32">
        <f t="shared" si="35"/>
        <v>164288</v>
      </c>
      <c r="P40" s="33">
        <f t="shared" si="35"/>
        <v>164308</v>
      </c>
      <c r="Q40" s="32">
        <f t="shared" si="35"/>
        <v>164328</v>
      </c>
      <c r="R40" s="33">
        <f t="shared" si="35"/>
        <v>164348</v>
      </c>
      <c r="S40" s="32">
        <f t="shared" si="35"/>
        <v>164368</v>
      </c>
      <c r="T40" s="33">
        <f t="shared" si="35"/>
        <v>164388</v>
      </c>
      <c r="U40" s="32">
        <f t="shared" si="35"/>
        <v>164408</v>
      </c>
      <c r="V40" s="31">
        <f t="shared" si="35"/>
        <v>164428</v>
      </c>
      <c r="W40" s="32">
        <f t="shared" si="35"/>
        <v>164448</v>
      </c>
    </row>
    <row r="41" spans="2:23" ht="15" customHeight="1" thickBot="1">
      <c r="B41" s="217" t="s">
        <v>94</v>
      </c>
      <c r="C41" s="212"/>
      <c r="D41" s="113">
        <f>D39+J1</f>
        <v>27015</v>
      </c>
      <c r="E41" s="111">
        <f>E39+J1</f>
        <v>27750</v>
      </c>
      <c r="F41" s="117">
        <f>F39+J1</f>
        <v>28390</v>
      </c>
      <c r="G41" s="111">
        <f>G39+J1</f>
        <v>29310</v>
      </c>
      <c r="H41" s="112">
        <f>H39+J1</f>
        <v>30230</v>
      </c>
      <c r="I41" s="109">
        <f>I39+J1</f>
        <v>31150</v>
      </c>
      <c r="J41" s="114">
        <f>J39+J1</f>
        <v>32070</v>
      </c>
      <c r="K41" s="114">
        <f>K39+J1</f>
        <v>32990</v>
      </c>
      <c r="L41" s="115">
        <f>L39+J1</f>
        <v>33910</v>
      </c>
      <c r="M41" s="114">
        <f>M39+J1</f>
        <v>34830</v>
      </c>
      <c r="N41" s="116">
        <f>N39+J1</f>
        <v>35750</v>
      </c>
      <c r="O41" s="114">
        <f>O39+J1</f>
        <v>36670</v>
      </c>
      <c r="P41" s="116">
        <f>P39+J1</f>
        <v>37590</v>
      </c>
      <c r="Q41" s="114">
        <f>Q39+J1</f>
        <v>38510</v>
      </c>
      <c r="R41" s="116">
        <f>R39+J1</f>
        <v>39430</v>
      </c>
      <c r="S41" s="114">
        <f>S39+J1</f>
        <v>40350</v>
      </c>
      <c r="T41" s="116">
        <f>T39+J1</f>
        <v>41270</v>
      </c>
      <c r="U41" s="114">
        <f>U39+J1</f>
        <v>42190</v>
      </c>
      <c r="V41" s="115">
        <f>V39+J1</f>
        <v>43110</v>
      </c>
      <c r="W41" s="114">
        <f>W39+J1</f>
        <v>44030</v>
      </c>
    </row>
    <row r="42" spans="2:23" ht="15" customHeight="1">
      <c r="B42" s="215" t="s">
        <v>77</v>
      </c>
      <c r="C42" s="216"/>
      <c r="D42" s="31">
        <f>D40+1</f>
        <v>164069</v>
      </c>
      <c r="E42" s="32">
        <f aca="true" t="shared" si="36" ref="E42:L42">D42+20</f>
        <v>164089</v>
      </c>
      <c r="F42" s="33">
        <f t="shared" si="36"/>
        <v>164109</v>
      </c>
      <c r="G42" s="32">
        <f t="shared" si="36"/>
        <v>164129</v>
      </c>
      <c r="H42" s="33">
        <f t="shared" si="36"/>
        <v>164149</v>
      </c>
      <c r="I42" s="27">
        <f t="shared" si="36"/>
        <v>164169</v>
      </c>
      <c r="J42" s="29">
        <f t="shared" si="36"/>
        <v>164189</v>
      </c>
      <c r="K42" s="27">
        <f t="shared" si="36"/>
        <v>164209</v>
      </c>
      <c r="L42" s="29">
        <f t="shared" si="36"/>
        <v>164229</v>
      </c>
      <c r="M42" s="27">
        <f aca="true" t="shared" si="37" ref="M42:W42">L42+20</f>
        <v>164249</v>
      </c>
      <c r="N42" s="29">
        <f t="shared" si="37"/>
        <v>164269</v>
      </c>
      <c r="O42" s="27">
        <f t="shared" si="37"/>
        <v>164289</v>
      </c>
      <c r="P42" s="29">
        <f t="shared" si="37"/>
        <v>164309</v>
      </c>
      <c r="Q42" s="27">
        <f t="shared" si="37"/>
        <v>164329</v>
      </c>
      <c r="R42" s="29">
        <f t="shared" si="37"/>
        <v>164349</v>
      </c>
      <c r="S42" s="27">
        <f t="shared" si="37"/>
        <v>164369</v>
      </c>
      <c r="T42" s="29">
        <f t="shared" si="37"/>
        <v>164389</v>
      </c>
      <c r="U42" s="27">
        <f t="shared" si="37"/>
        <v>164409</v>
      </c>
      <c r="V42" s="25">
        <f t="shared" si="37"/>
        <v>164429</v>
      </c>
      <c r="W42" s="27">
        <f t="shared" si="37"/>
        <v>164449</v>
      </c>
    </row>
    <row r="43" spans="2:23" ht="15" customHeight="1" thickBot="1">
      <c r="B43" s="220" t="s">
        <v>73</v>
      </c>
      <c r="C43" s="221"/>
      <c r="D43" s="113">
        <f>D41+J1</f>
        <v>28165</v>
      </c>
      <c r="E43" s="111">
        <f>E41+J1</f>
        <v>28900</v>
      </c>
      <c r="F43" s="118">
        <f>F41+J1</f>
        <v>29540</v>
      </c>
      <c r="G43" s="119">
        <f>G41+J1</f>
        <v>30460</v>
      </c>
      <c r="H43" s="120">
        <f>H41+J1</f>
        <v>31380</v>
      </c>
      <c r="I43" s="111">
        <f>I41+J1</f>
        <v>32300</v>
      </c>
      <c r="J43" s="114">
        <f>J41+J1</f>
        <v>33220</v>
      </c>
      <c r="K43" s="114">
        <f>K41+J1</f>
        <v>34140</v>
      </c>
      <c r="L43" s="115">
        <f>L41+J1</f>
        <v>35060</v>
      </c>
      <c r="M43" s="114">
        <f>M41+J1</f>
        <v>35980</v>
      </c>
      <c r="N43" s="116">
        <f>N41+J1</f>
        <v>36900</v>
      </c>
      <c r="O43" s="114">
        <f>O41+J1</f>
        <v>37820</v>
      </c>
      <c r="P43" s="116">
        <f>P41+J1</f>
        <v>38740</v>
      </c>
      <c r="Q43" s="114">
        <f>Q41+J1</f>
        <v>39660</v>
      </c>
      <c r="R43" s="116">
        <f>R41+J1</f>
        <v>40580</v>
      </c>
      <c r="S43" s="114">
        <f>S41+J1</f>
        <v>41500</v>
      </c>
      <c r="T43" s="116">
        <f>T41+J1</f>
        <v>42420</v>
      </c>
      <c r="U43" s="114">
        <f>U41+J1</f>
        <v>43340</v>
      </c>
      <c r="V43" s="115">
        <f>V41+J1</f>
        <v>44260</v>
      </c>
      <c r="W43" s="114">
        <f>W41+J1</f>
        <v>45180</v>
      </c>
    </row>
  </sheetData>
  <sheetProtection/>
  <mergeCells count="40">
    <mergeCell ref="B34:C34"/>
    <mergeCell ref="B35:C35"/>
    <mergeCell ref="B28:C28"/>
    <mergeCell ref="B29:C29"/>
    <mergeCell ref="B43:C43"/>
    <mergeCell ref="B36:C36"/>
    <mergeCell ref="B37:C37"/>
    <mergeCell ref="B38:C38"/>
    <mergeCell ref="B39:C39"/>
    <mergeCell ref="B40:C40"/>
    <mergeCell ref="B41:C41"/>
    <mergeCell ref="B42:C42"/>
    <mergeCell ref="B32:C32"/>
    <mergeCell ref="B22:C22"/>
    <mergeCell ref="B23:C23"/>
    <mergeCell ref="B30:C30"/>
    <mergeCell ref="B31:C31"/>
    <mergeCell ref="B24:C24"/>
    <mergeCell ref="B33:C33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5:C5"/>
    <mergeCell ref="B4:C4"/>
    <mergeCell ref="B6:C6"/>
    <mergeCell ref="B7:C7"/>
    <mergeCell ref="B8:C8"/>
    <mergeCell ref="B9:C9"/>
  </mergeCells>
  <printOptions/>
  <pageMargins left="0" right="0" top="0.7874015748031497" bottom="0.5905511811023623" header="0.5118110236220472" footer="0.5118110236220472"/>
  <pageSetup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5.625" style="0" customWidth="1"/>
    <col min="2" max="2" width="12.625" style="0" customWidth="1"/>
    <col min="3" max="3" width="40.625" style="0" customWidth="1"/>
    <col min="4" max="5" width="12.625" style="0" customWidth="1"/>
    <col min="6" max="6" width="6.125" style="0" customWidth="1"/>
  </cols>
  <sheetData>
    <row r="1" ht="27" customHeight="1" thickBot="1">
      <c r="A1" s="54"/>
    </row>
    <row r="2" spans="2:5" ht="27" customHeight="1" thickBot="1">
      <c r="B2" s="206" t="s">
        <v>142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168">
        <f>'ｺｰﾄﾞ一覧'!D7</f>
        <v>160550</v>
      </c>
      <c r="C4" s="169" t="s">
        <v>20</v>
      </c>
      <c r="D4" s="169" t="s">
        <v>22</v>
      </c>
      <c r="E4" s="170">
        <f>'基本'!C13</f>
        <v>3560</v>
      </c>
    </row>
    <row r="5" spans="2:5" ht="18.75" customHeight="1">
      <c r="B5" s="43">
        <f>B4+1</f>
        <v>160551</v>
      </c>
      <c r="C5" s="21" t="s">
        <v>21</v>
      </c>
      <c r="D5" s="21" t="s">
        <v>23</v>
      </c>
      <c r="E5" s="122">
        <f>'基本'!C14</f>
        <v>5625</v>
      </c>
    </row>
    <row r="6" spans="2:5" ht="18.75" customHeight="1">
      <c r="B6" s="43">
        <f aca="true" t="shared" si="0" ref="B6:B32">B5+1</f>
        <v>160552</v>
      </c>
      <c r="C6" s="21" t="s">
        <v>24</v>
      </c>
      <c r="D6" s="21" t="s">
        <v>36</v>
      </c>
      <c r="E6" s="122">
        <f>'基本'!C16</f>
        <v>8175</v>
      </c>
    </row>
    <row r="7" spans="2:5" ht="18.75" customHeight="1">
      <c r="B7" s="43">
        <f t="shared" si="0"/>
        <v>160553</v>
      </c>
      <c r="C7" s="21" t="s">
        <v>25</v>
      </c>
      <c r="D7" s="21" t="s">
        <v>37</v>
      </c>
      <c r="E7" s="122">
        <f>E6+$E$34</f>
        <v>9325</v>
      </c>
    </row>
    <row r="8" spans="2:5" ht="18.75" customHeight="1">
      <c r="B8" s="43">
        <f t="shared" si="0"/>
        <v>160554</v>
      </c>
      <c r="C8" s="21" t="s">
        <v>26</v>
      </c>
      <c r="D8" s="21" t="s">
        <v>38</v>
      </c>
      <c r="E8" s="122">
        <f aca="true" t="shared" si="1" ref="E8:E32">E7+$E$34</f>
        <v>10475</v>
      </c>
    </row>
    <row r="9" spans="2:5" ht="18.75" customHeight="1">
      <c r="B9" s="43">
        <f t="shared" si="0"/>
        <v>160555</v>
      </c>
      <c r="C9" s="21" t="s">
        <v>27</v>
      </c>
      <c r="D9" s="21" t="s">
        <v>39</v>
      </c>
      <c r="E9" s="122">
        <f t="shared" si="1"/>
        <v>11625</v>
      </c>
    </row>
    <row r="10" spans="2:5" ht="18.75" customHeight="1">
      <c r="B10" s="43">
        <f t="shared" si="0"/>
        <v>160556</v>
      </c>
      <c r="C10" s="21" t="s">
        <v>110</v>
      </c>
      <c r="D10" s="21" t="s">
        <v>40</v>
      </c>
      <c r="E10" s="122">
        <f t="shared" si="1"/>
        <v>12775</v>
      </c>
    </row>
    <row r="11" spans="2:5" ht="18.75" customHeight="1">
      <c r="B11" s="43">
        <f t="shared" si="0"/>
        <v>160557</v>
      </c>
      <c r="C11" s="21" t="s">
        <v>28</v>
      </c>
      <c r="D11" s="21" t="s">
        <v>41</v>
      </c>
      <c r="E11" s="122">
        <f t="shared" si="1"/>
        <v>13925</v>
      </c>
    </row>
    <row r="12" spans="2:5" ht="18.75" customHeight="1">
      <c r="B12" s="43">
        <f t="shared" si="0"/>
        <v>160558</v>
      </c>
      <c r="C12" s="21" t="s">
        <v>111</v>
      </c>
      <c r="D12" s="21" t="s">
        <v>42</v>
      </c>
      <c r="E12" s="122">
        <f t="shared" si="1"/>
        <v>15075</v>
      </c>
    </row>
    <row r="13" spans="2:5" ht="18.75" customHeight="1">
      <c r="B13" s="43">
        <f t="shared" si="0"/>
        <v>160559</v>
      </c>
      <c r="C13" s="21" t="s">
        <v>29</v>
      </c>
      <c r="D13" s="21" t="s">
        <v>43</v>
      </c>
      <c r="E13" s="122">
        <f t="shared" si="1"/>
        <v>16225</v>
      </c>
    </row>
    <row r="14" spans="2:5" ht="18.75" customHeight="1">
      <c r="B14" s="43">
        <f t="shared" si="0"/>
        <v>160560</v>
      </c>
      <c r="C14" s="21" t="s">
        <v>109</v>
      </c>
      <c r="D14" s="21" t="s">
        <v>154</v>
      </c>
      <c r="E14" s="122">
        <f t="shared" si="1"/>
        <v>17375</v>
      </c>
    </row>
    <row r="15" spans="2:5" ht="18.75" customHeight="1">
      <c r="B15" s="43">
        <f t="shared" si="0"/>
        <v>160561</v>
      </c>
      <c r="C15" s="21" t="s">
        <v>30</v>
      </c>
      <c r="D15" s="21" t="s">
        <v>45</v>
      </c>
      <c r="E15" s="122">
        <f t="shared" si="1"/>
        <v>18525</v>
      </c>
    </row>
    <row r="16" spans="2:5" ht="18.75" customHeight="1">
      <c r="B16" s="43">
        <f t="shared" si="0"/>
        <v>160562</v>
      </c>
      <c r="C16" s="21" t="s">
        <v>112</v>
      </c>
      <c r="D16" s="21" t="s">
        <v>46</v>
      </c>
      <c r="E16" s="122">
        <f t="shared" si="1"/>
        <v>19675</v>
      </c>
    </row>
    <row r="17" spans="2:5" ht="18.75" customHeight="1">
      <c r="B17" s="43">
        <f t="shared" si="0"/>
        <v>160563</v>
      </c>
      <c r="C17" s="21" t="s">
        <v>31</v>
      </c>
      <c r="D17" s="21" t="s">
        <v>47</v>
      </c>
      <c r="E17" s="122">
        <f t="shared" si="1"/>
        <v>20825</v>
      </c>
    </row>
    <row r="18" spans="2:5" ht="18.75" customHeight="1">
      <c r="B18" s="43">
        <f t="shared" si="0"/>
        <v>160564</v>
      </c>
      <c r="C18" s="21" t="s">
        <v>113</v>
      </c>
      <c r="D18" s="21" t="s">
        <v>48</v>
      </c>
      <c r="E18" s="122">
        <f t="shared" si="1"/>
        <v>21975</v>
      </c>
    </row>
    <row r="19" spans="2:5" ht="18.75" customHeight="1">
      <c r="B19" s="43">
        <f t="shared" si="0"/>
        <v>160565</v>
      </c>
      <c r="C19" s="21" t="s">
        <v>32</v>
      </c>
      <c r="D19" s="21" t="s">
        <v>49</v>
      </c>
      <c r="E19" s="122">
        <f t="shared" si="1"/>
        <v>23125</v>
      </c>
    </row>
    <row r="20" spans="2:5" ht="18.75" customHeight="1">
      <c r="B20" s="43">
        <f t="shared" si="0"/>
        <v>160566</v>
      </c>
      <c r="C20" s="21" t="s">
        <v>114</v>
      </c>
      <c r="D20" s="21" t="s">
        <v>50</v>
      </c>
      <c r="E20" s="122">
        <f t="shared" si="1"/>
        <v>24275</v>
      </c>
    </row>
    <row r="21" spans="2:5" ht="18.75" customHeight="1">
      <c r="B21" s="43">
        <f t="shared" si="0"/>
        <v>160567</v>
      </c>
      <c r="C21" s="21" t="s">
        <v>95</v>
      </c>
      <c r="D21" s="21" t="s">
        <v>51</v>
      </c>
      <c r="E21" s="122">
        <f t="shared" si="1"/>
        <v>25425</v>
      </c>
    </row>
    <row r="22" spans="2:5" ht="18.75" customHeight="1">
      <c r="B22" s="43">
        <f t="shared" si="0"/>
        <v>160568</v>
      </c>
      <c r="C22" s="21" t="s">
        <v>96</v>
      </c>
      <c r="D22" s="21" t="s">
        <v>52</v>
      </c>
      <c r="E22" s="122">
        <f t="shared" si="1"/>
        <v>26575</v>
      </c>
    </row>
    <row r="23" spans="2:5" ht="18.75" customHeight="1">
      <c r="B23" s="43">
        <f t="shared" si="0"/>
        <v>160569</v>
      </c>
      <c r="C23" s="21" t="s">
        <v>33</v>
      </c>
      <c r="D23" s="21" t="s">
        <v>53</v>
      </c>
      <c r="E23" s="122">
        <f t="shared" si="1"/>
        <v>27725</v>
      </c>
    </row>
    <row r="24" spans="2:5" ht="18.75" customHeight="1">
      <c r="B24" s="43">
        <f t="shared" si="0"/>
        <v>160570</v>
      </c>
      <c r="C24" s="21" t="s">
        <v>34</v>
      </c>
      <c r="D24" s="21" t="s">
        <v>103</v>
      </c>
      <c r="E24" s="122">
        <f t="shared" si="1"/>
        <v>28875</v>
      </c>
    </row>
    <row r="25" spans="2:5" ht="18.75" customHeight="1">
      <c r="B25" s="43">
        <f t="shared" si="0"/>
        <v>160571</v>
      </c>
      <c r="C25" s="21" t="s">
        <v>104</v>
      </c>
      <c r="D25" s="21" t="s">
        <v>118</v>
      </c>
      <c r="E25" s="122">
        <f t="shared" si="1"/>
        <v>30025</v>
      </c>
    </row>
    <row r="26" spans="2:5" ht="18.75" customHeight="1">
      <c r="B26" s="43">
        <f t="shared" si="0"/>
        <v>160572</v>
      </c>
      <c r="C26" s="21" t="s">
        <v>105</v>
      </c>
      <c r="D26" s="21" t="s">
        <v>119</v>
      </c>
      <c r="E26" s="122">
        <f t="shared" si="1"/>
        <v>31175</v>
      </c>
    </row>
    <row r="27" spans="2:5" ht="18.75" customHeight="1">
      <c r="B27" s="43">
        <f t="shared" si="0"/>
        <v>160573</v>
      </c>
      <c r="C27" s="21" t="s">
        <v>106</v>
      </c>
      <c r="D27" s="21" t="s">
        <v>120</v>
      </c>
      <c r="E27" s="122">
        <f t="shared" si="1"/>
        <v>32325</v>
      </c>
    </row>
    <row r="28" spans="2:5" ht="18.75" customHeight="1">
      <c r="B28" s="43">
        <f t="shared" si="0"/>
        <v>160574</v>
      </c>
      <c r="C28" s="21" t="s">
        <v>107</v>
      </c>
      <c r="D28" s="21" t="s">
        <v>121</v>
      </c>
      <c r="E28" s="122">
        <f t="shared" si="1"/>
        <v>33475</v>
      </c>
    </row>
    <row r="29" spans="2:5" ht="18.75" customHeight="1">
      <c r="B29" s="43">
        <f t="shared" si="0"/>
        <v>160575</v>
      </c>
      <c r="C29" s="21" t="s">
        <v>108</v>
      </c>
      <c r="D29" s="21" t="s">
        <v>122</v>
      </c>
      <c r="E29" s="122">
        <f t="shared" si="1"/>
        <v>34625</v>
      </c>
    </row>
    <row r="30" spans="2:5" ht="18.75" customHeight="1">
      <c r="B30" s="43">
        <f t="shared" si="0"/>
        <v>160576</v>
      </c>
      <c r="C30" s="21" t="s">
        <v>115</v>
      </c>
      <c r="D30" s="21" t="s">
        <v>123</v>
      </c>
      <c r="E30" s="122">
        <f t="shared" si="1"/>
        <v>35775</v>
      </c>
    </row>
    <row r="31" spans="2:5" ht="18.75" customHeight="1">
      <c r="B31" s="43">
        <f t="shared" si="0"/>
        <v>160577</v>
      </c>
      <c r="C31" s="21" t="s">
        <v>116</v>
      </c>
      <c r="D31" s="21" t="s">
        <v>124</v>
      </c>
      <c r="E31" s="122">
        <f t="shared" si="1"/>
        <v>36925</v>
      </c>
    </row>
    <row r="32" spans="2:5" ht="18.75" customHeight="1" thickBot="1">
      <c r="B32" s="44">
        <f t="shared" si="0"/>
        <v>160578</v>
      </c>
      <c r="C32" s="45" t="s">
        <v>117</v>
      </c>
      <c r="D32" s="45" t="s">
        <v>125</v>
      </c>
      <c r="E32" s="123">
        <f t="shared" si="1"/>
        <v>38075</v>
      </c>
    </row>
    <row r="33" ht="18.75" customHeight="1" thickBot="1">
      <c r="E33" s="48"/>
    </row>
    <row r="34" spans="3:5" ht="18.75" customHeight="1" thickBot="1">
      <c r="C34" s="209" t="s">
        <v>99</v>
      </c>
      <c r="D34" s="210"/>
      <c r="E34" s="124">
        <f>'基本'!C18</f>
        <v>1150</v>
      </c>
    </row>
  </sheetData>
  <sheetProtection/>
  <mergeCells count="3">
    <mergeCell ref="B2:E2"/>
    <mergeCell ref="C3:D3"/>
    <mergeCell ref="C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0.6171875" style="0" customWidth="1"/>
    <col min="2" max="23" width="8.625" style="0" customWidth="1"/>
  </cols>
  <sheetData>
    <row r="1" spans="1:12" ht="30" customHeight="1" thickBot="1">
      <c r="A1" s="46" t="s">
        <v>177</v>
      </c>
      <c r="B1" s="46"/>
      <c r="C1" s="46"/>
      <c r="H1" s="172"/>
      <c r="I1" s="172"/>
      <c r="J1">
        <f>'基本'!C9</f>
        <v>920</v>
      </c>
      <c r="K1" s="173" t="s">
        <v>160</v>
      </c>
      <c r="L1" s="172"/>
    </row>
    <row r="2" spans="2:23" ht="15" customHeight="1">
      <c r="B2" s="222" t="s">
        <v>55</v>
      </c>
      <c r="C2" s="223"/>
      <c r="D2" s="39" t="s">
        <v>102</v>
      </c>
      <c r="E2" s="39" t="s">
        <v>102</v>
      </c>
      <c r="F2" s="39" t="s">
        <v>102</v>
      </c>
      <c r="G2" s="47" t="s">
        <v>102</v>
      </c>
      <c r="H2" s="52" t="s">
        <v>102</v>
      </c>
      <c r="I2" s="39" t="s">
        <v>102</v>
      </c>
      <c r="J2" s="39" t="s">
        <v>102</v>
      </c>
      <c r="K2" s="39" t="s">
        <v>102</v>
      </c>
      <c r="L2" s="39" t="s">
        <v>102</v>
      </c>
      <c r="M2" s="39" t="s">
        <v>102</v>
      </c>
      <c r="N2" s="39" t="s">
        <v>102</v>
      </c>
      <c r="O2" s="39" t="s">
        <v>102</v>
      </c>
      <c r="P2" s="39" t="s">
        <v>102</v>
      </c>
      <c r="Q2" s="39" t="s">
        <v>102</v>
      </c>
      <c r="R2" s="39" t="s">
        <v>102</v>
      </c>
      <c r="S2" s="39" t="s">
        <v>102</v>
      </c>
      <c r="T2" s="39" t="s">
        <v>102</v>
      </c>
      <c r="U2" s="39" t="s">
        <v>102</v>
      </c>
      <c r="V2" s="39" t="s">
        <v>102</v>
      </c>
      <c r="W2" s="47" t="s">
        <v>102</v>
      </c>
    </row>
    <row r="3" spans="2:23" ht="15" customHeight="1" thickBot="1">
      <c r="B3" s="224" t="s">
        <v>56</v>
      </c>
      <c r="C3" s="225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26" t="s">
        <v>100</v>
      </c>
      <c r="C4" s="214"/>
      <c r="D4" s="137">
        <f>'ｺｰﾄﾞ一覧'!D8</f>
        <v>164550</v>
      </c>
      <c r="E4" s="138">
        <f aca="true" t="shared" si="0" ref="E4:W4">D4+20</f>
        <v>164570</v>
      </c>
      <c r="F4" s="138">
        <f t="shared" si="0"/>
        <v>164590</v>
      </c>
      <c r="G4" s="138">
        <f t="shared" si="0"/>
        <v>164610</v>
      </c>
      <c r="H4" s="138">
        <f t="shared" si="0"/>
        <v>164630</v>
      </c>
      <c r="I4" s="138">
        <f t="shared" si="0"/>
        <v>164650</v>
      </c>
      <c r="J4" s="138">
        <f t="shared" si="0"/>
        <v>164670</v>
      </c>
      <c r="K4" s="138">
        <f t="shared" si="0"/>
        <v>164690</v>
      </c>
      <c r="L4" s="138">
        <f t="shared" si="0"/>
        <v>164710</v>
      </c>
      <c r="M4" s="138">
        <f t="shared" si="0"/>
        <v>164730</v>
      </c>
      <c r="N4" s="138">
        <f t="shared" si="0"/>
        <v>164750</v>
      </c>
      <c r="O4" s="138">
        <f t="shared" si="0"/>
        <v>164770</v>
      </c>
      <c r="P4" s="138">
        <f t="shared" si="0"/>
        <v>164790</v>
      </c>
      <c r="Q4" s="138">
        <f t="shared" si="0"/>
        <v>164810</v>
      </c>
      <c r="R4" s="138">
        <f t="shared" si="0"/>
        <v>164830</v>
      </c>
      <c r="S4" s="138">
        <f t="shared" si="0"/>
        <v>164850</v>
      </c>
      <c r="T4" s="138">
        <f t="shared" si="0"/>
        <v>164870</v>
      </c>
      <c r="U4" s="138">
        <f t="shared" si="0"/>
        <v>164890</v>
      </c>
      <c r="V4" s="138">
        <f t="shared" si="0"/>
        <v>164910</v>
      </c>
      <c r="W4" s="138">
        <f t="shared" si="0"/>
        <v>164930</v>
      </c>
    </row>
    <row r="5" spans="2:23" ht="15" customHeight="1" thickBot="1">
      <c r="B5" s="211" t="s">
        <v>97</v>
      </c>
      <c r="C5" s="212"/>
      <c r="D5" s="113">
        <f>'基本'!C13+'基本'!C6</f>
        <v>5210</v>
      </c>
      <c r="E5" s="126">
        <f>'基本'!C14+'基本'!C8</f>
        <v>7665</v>
      </c>
      <c r="F5" s="117">
        <f>'基本'!C16+J1</f>
        <v>9095</v>
      </c>
      <c r="G5" s="111">
        <f>'基本'!C16+'基本'!C18+J1</f>
        <v>10245</v>
      </c>
      <c r="H5" s="117">
        <f>'基本'!C16+'基本'!C18*2+'日中以外（早朝）→日中　伴う '!J1</f>
        <v>11395</v>
      </c>
      <c r="I5" s="111">
        <f>'基本'!$C$16+'基本'!$C$18*3+'日中以外（早朝）→日中　伴う '!$J$1</f>
        <v>12545</v>
      </c>
      <c r="J5" s="117">
        <f>'基本'!$C$16+'基本'!$C$18*4+'日中以外（早朝）→日中　伴う '!$J$1</f>
        <v>13695</v>
      </c>
      <c r="K5" s="111">
        <f>'基本'!$C$16+'基本'!$C$18*5+'日中以外（早朝）→日中　伴う '!$J$1</f>
        <v>14845</v>
      </c>
      <c r="L5" s="117">
        <f>'基本'!$C$16+'基本'!$C$18*6+'日中以外（早朝）→日中　伴う '!$J$1</f>
        <v>15995</v>
      </c>
      <c r="M5" s="111">
        <f>'基本'!$C$16+'基本'!$C$18*7+'日中以外（早朝）→日中　伴う '!$J$1</f>
        <v>17145</v>
      </c>
      <c r="N5" s="111">
        <f>'基本'!$C$16+'基本'!$C$18*8+'日中以外（早朝）→日中　伴う '!$J$1</f>
        <v>18295</v>
      </c>
      <c r="O5" s="111">
        <f>'基本'!$C$16+'基本'!$C$18*9+'日中以外（早朝）→日中　伴う '!$J$1</f>
        <v>19445</v>
      </c>
      <c r="P5" s="111">
        <f>'基本'!$C$16+'基本'!$C$18*10+'日中以外（早朝）→日中　伴う '!$J$1</f>
        <v>20595</v>
      </c>
      <c r="Q5" s="111">
        <f>'基本'!$C$16+'基本'!$C$18*11+'日中以外（早朝）→日中　伴う '!$J$1</f>
        <v>21745</v>
      </c>
      <c r="R5" s="111">
        <f>'基本'!$C$16+'基本'!$C$18*12+'日中以外（早朝）→日中　伴う '!$J$1</f>
        <v>22895</v>
      </c>
      <c r="S5" s="111">
        <f>'基本'!$C$16+'基本'!$C$18*13+'日中以外（早朝）→日中　伴う '!$J$1</f>
        <v>24045</v>
      </c>
      <c r="T5" s="111">
        <f>'基本'!$C$16+'基本'!$C$18*14+'日中以外（早朝）→日中　伴う '!$J$1</f>
        <v>25195</v>
      </c>
      <c r="U5" s="111">
        <f>'基本'!$C$16+'基本'!$C$18*15+'日中以外（早朝）→日中　伴う '!$J$1</f>
        <v>26345</v>
      </c>
      <c r="V5" s="111">
        <f>'基本'!$C$16+'基本'!$C$18*16+'日中以外（早朝）→日中　伴う '!$J$1</f>
        <v>27495</v>
      </c>
      <c r="W5" s="111">
        <f>'基本'!$C$16+'基本'!$C$18*17+'日中以外（早朝）→日中　伴う '!$J$1</f>
        <v>28645</v>
      </c>
    </row>
    <row r="6" spans="2:23" ht="15" customHeight="1">
      <c r="B6" s="227" t="s">
        <v>101</v>
      </c>
      <c r="C6" s="228"/>
      <c r="D6" s="139">
        <f>D4+1</f>
        <v>164551</v>
      </c>
      <c r="E6" s="138">
        <f aca="true" t="shared" si="1" ref="E6:W6">D6+20</f>
        <v>164571</v>
      </c>
      <c r="F6" s="138">
        <f t="shared" si="1"/>
        <v>164591</v>
      </c>
      <c r="G6" s="138">
        <f t="shared" si="1"/>
        <v>164611</v>
      </c>
      <c r="H6" s="138">
        <f t="shared" si="1"/>
        <v>164631</v>
      </c>
      <c r="I6" s="138">
        <f t="shared" si="1"/>
        <v>164651</v>
      </c>
      <c r="J6" s="138">
        <f t="shared" si="1"/>
        <v>164671</v>
      </c>
      <c r="K6" s="138">
        <f t="shared" si="1"/>
        <v>164691</v>
      </c>
      <c r="L6" s="138">
        <f t="shared" si="1"/>
        <v>164711</v>
      </c>
      <c r="M6" s="138">
        <f t="shared" si="1"/>
        <v>164731</v>
      </c>
      <c r="N6" s="138">
        <f t="shared" si="1"/>
        <v>164751</v>
      </c>
      <c r="O6" s="138">
        <f t="shared" si="1"/>
        <v>164771</v>
      </c>
      <c r="P6" s="138">
        <f t="shared" si="1"/>
        <v>164791</v>
      </c>
      <c r="Q6" s="138">
        <f t="shared" si="1"/>
        <v>164811</v>
      </c>
      <c r="R6" s="138">
        <f t="shared" si="1"/>
        <v>164831</v>
      </c>
      <c r="S6" s="138">
        <f t="shared" si="1"/>
        <v>164851</v>
      </c>
      <c r="T6" s="138">
        <f t="shared" si="1"/>
        <v>164871</v>
      </c>
      <c r="U6" s="138">
        <f t="shared" si="1"/>
        <v>164891</v>
      </c>
      <c r="V6" s="138">
        <f t="shared" si="1"/>
        <v>164911</v>
      </c>
      <c r="W6" s="138">
        <f t="shared" si="1"/>
        <v>164931</v>
      </c>
    </row>
    <row r="7" spans="2:23" ht="15" customHeight="1" thickBot="1">
      <c r="B7" s="217" t="s">
        <v>78</v>
      </c>
      <c r="C7" s="212"/>
      <c r="D7" s="126">
        <f>'基本'!C13+'基本'!C6+'基本'!C8</f>
        <v>7250</v>
      </c>
      <c r="E7" s="111">
        <f>E5+J1</f>
        <v>8585</v>
      </c>
      <c r="F7" s="113">
        <f>F5+J1</f>
        <v>10015</v>
      </c>
      <c r="G7" s="111">
        <f>G5+J1</f>
        <v>11165</v>
      </c>
      <c r="H7" s="112">
        <f>H5+J1</f>
        <v>12315</v>
      </c>
      <c r="I7" s="111">
        <f>I5+J1</f>
        <v>13465</v>
      </c>
      <c r="J7" s="111">
        <f>J5+J1</f>
        <v>14615</v>
      </c>
      <c r="K7" s="111">
        <f>K5+J1</f>
        <v>15765</v>
      </c>
      <c r="L7" s="111">
        <f>L5+J1</f>
        <v>16915</v>
      </c>
      <c r="M7" s="111">
        <f>M5+J1</f>
        <v>18065</v>
      </c>
      <c r="N7" s="111">
        <f>N5+J1</f>
        <v>19215</v>
      </c>
      <c r="O7" s="111">
        <f>O5+J1</f>
        <v>20365</v>
      </c>
      <c r="P7" s="111">
        <f>P5+J1</f>
        <v>21515</v>
      </c>
      <c r="Q7" s="111">
        <f>Q5+J1</f>
        <v>22665</v>
      </c>
      <c r="R7" s="111">
        <f>R5+J1</f>
        <v>23815</v>
      </c>
      <c r="S7" s="111">
        <f>S5+J1</f>
        <v>24965</v>
      </c>
      <c r="T7" s="111">
        <f>T5+J1</f>
        <v>26115</v>
      </c>
      <c r="U7" s="111">
        <f>U5+J1</f>
        <v>27265</v>
      </c>
      <c r="V7" s="113">
        <f>V5+J1</f>
        <v>28415</v>
      </c>
      <c r="W7" s="114">
        <f>W5+J1</f>
        <v>29565</v>
      </c>
    </row>
    <row r="8" spans="2:23" ht="15" customHeight="1">
      <c r="B8" s="213" t="s">
        <v>101</v>
      </c>
      <c r="C8" s="229"/>
      <c r="D8" s="139">
        <f>D6+1</f>
        <v>164552</v>
      </c>
      <c r="E8" s="138">
        <f aca="true" t="shared" si="2" ref="E8:W8">D8+20</f>
        <v>164572</v>
      </c>
      <c r="F8" s="138">
        <f t="shared" si="2"/>
        <v>164592</v>
      </c>
      <c r="G8" s="138">
        <f t="shared" si="2"/>
        <v>164612</v>
      </c>
      <c r="H8" s="138">
        <f t="shared" si="2"/>
        <v>164632</v>
      </c>
      <c r="I8" s="138">
        <f t="shared" si="2"/>
        <v>164652</v>
      </c>
      <c r="J8" s="138">
        <f t="shared" si="2"/>
        <v>164672</v>
      </c>
      <c r="K8" s="138">
        <f t="shared" si="2"/>
        <v>164692</v>
      </c>
      <c r="L8" s="138">
        <f t="shared" si="2"/>
        <v>164712</v>
      </c>
      <c r="M8" s="138">
        <f t="shared" si="2"/>
        <v>164732</v>
      </c>
      <c r="N8" s="138">
        <f t="shared" si="2"/>
        <v>164752</v>
      </c>
      <c r="O8" s="138">
        <f t="shared" si="2"/>
        <v>164772</v>
      </c>
      <c r="P8" s="138">
        <f t="shared" si="2"/>
        <v>164792</v>
      </c>
      <c r="Q8" s="138">
        <f t="shared" si="2"/>
        <v>164812</v>
      </c>
      <c r="R8" s="138">
        <f t="shared" si="2"/>
        <v>164832</v>
      </c>
      <c r="S8" s="138">
        <f t="shared" si="2"/>
        <v>164852</v>
      </c>
      <c r="T8" s="138">
        <f t="shared" si="2"/>
        <v>164872</v>
      </c>
      <c r="U8" s="138">
        <f t="shared" si="2"/>
        <v>164892</v>
      </c>
      <c r="V8" s="138">
        <f t="shared" si="2"/>
        <v>164912</v>
      </c>
      <c r="W8" s="138">
        <f t="shared" si="2"/>
        <v>164932</v>
      </c>
    </row>
    <row r="9" spans="2:23" ht="15" customHeight="1" thickBot="1">
      <c r="B9" s="217" t="s">
        <v>79</v>
      </c>
      <c r="C9" s="212"/>
      <c r="D9" s="134">
        <f>'基本'!C13+'基本'!C6+'基本'!C8+J1</f>
        <v>8170</v>
      </c>
      <c r="E9" s="111">
        <f>E7+J1</f>
        <v>9505</v>
      </c>
      <c r="F9" s="117">
        <f>F7+J1</f>
        <v>10935</v>
      </c>
      <c r="G9" s="111">
        <f>G7+J1</f>
        <v>12085</v>
      </c>
      <c r="H9" s="117">
        <f>H7+J1</f>
        <v>13235</v>
      </c>
      <c r="I9" s="111">
        <f>I7+J1</f>
        <v>14385</v>
      </c>
      <c r="J9" s="111">
        <f>J7+J1</f>
        <v>15535</v>
      </c>
      <c r="K9" s="111">
        <f>K7+J1</f>
        <v>16685</v>
      </c>
      <c r="L9" s="113">
        <f>L7+J1</f>
        <v>17835</v>
      </c>
      <c r="M9" s="111">
        <f>M7+J1</f>
        <v>18985</v>
      </c>
      <c r="N9" s="117">
        <f>N7+J1</f>
        <v>20135</v>
      </c>
      <c r="O9" s="111">
        <f>O7+J1</f>
        <v>21285</v>
      </c>
      <c r="P9" s="117">
        <f>P7+J1</f>
        <v>22435</v>
      </c>
      <c r="Q9" s="111">
        <f>Q7+J1</f>
        <v>23585</v>
      </c>
      <c r="R9" s="117">
        <f>R7+J1</f>
        <v>24735</v>
      </c>
      <c r="S9" s="111">
        <f>S7+J1</f>
        <v>25885</v>
      </c>
      <c r="T9" s="117">
        <f>T7+J1</f>
        <v>27035</v>
      </c>
      <c r="U9" s="111">
        <f>U7+J1</f>
        <v>28185</v>
      </c>
      <c r="V9" s="113">
        <f>V7+J1</f>
        <v>29335</v>
      </c>
      <c r="W9" s="111">
        <f>W7+J1</f>
        <v>30485</v>
      </c>
    </row>
    <row r="10" spans="2:23" ht="15" customHeight="1">
      <c r="B10" s="227" t="s">
        <v>101</v>
      </c>
      <c r="C10" s="228"/>
      <c r="D10" s="139">
        <f>D8+1</f>
        <v>164553</v>
      </c>
      <c r="E10" s="138">
        <f aca="true" t="shared" si="3" ref="E10:W10">D10+20</f>
        <v>164573</v>
      </c>
      <c r="F10" s="138">
        <f t="shared" si="3"/>
        <v>164593</v>
      </c>
      <c r="G10" s="138">
        <f t="shared" si="3"/>
        <v>164613</v>
      </c>
      <c r="H10" s="138">
        <f t="shared" si="3"/>
        <v>164633</v>
      </c>
      <c r="I10" s="138">
        <f t="shared" si="3"/>
        <v>164653</v>
      </c>
      <c r="J10" s="138">
        <f t="shared" si="3"/>
        <v>164673</v>
      </c>
      <c r="K10" s="138">
        <f t="shared" si="3"/>
        <v>164693</v>
      </c>
      <c r="L10" s="138">
        <f t="shared" si="3"/>
        <v>164713</v>
      </c>
      <c r="M10" s="138">
        <f t="shared" si="3"/>
        <v>164733</v>
      </c>
      <c r="N10" s="138">
        <f t="shared" si="3"/>
        <v>164753</v>
      </c>
      <c r="O10" s="138">
        <f t="shared" si="3"/>
        <v>164773</v>
      </c>
      <c r="P10" s="138">
        <f t="shared" si="3"/>
        <v>164793</v>
      </c>
      <c r="Q10" s="138">
        <f t="shared" si="3"/>
        <v>164813</v>
      </c>
      <c r="R10" s="138">
        <f t="shared" si="3"/>
        <v>164833</v>
      </c>
      <c r="S10" s="138">
        <f t="shared" si="3"/>
        <v>164853</v>
      </c>
      <c r="T10" s="138">
        <f t="shared" si="3"/>
        <v>164873</v>
      </c>
      <c r="U10" s="138">
        <f t="shared" si="3"/>
        <v>164893</v>
      </c>
      <c r="V10" s="138">
        <f t="shared" si="3"/>
        <v>164913</v>
      </c>
      <c r="W10" s="138">
        <f t="shared" si="3"/>
        <v>164933</v>
      </c>
    </row>
    <row r="11" spans="2:23" ht="15" customHeight="1" thickBot="1">
      <c r="B11" s="217" t="s">
        <v>80</v>
      </c>
      <c r="C11" s="212"/>
      <c r="D11" s="111">
        <f>D9+J1</f>
        <v>9090</v>
      </c>
      <c r="E11" s="111">
        <f>E9+J1</f>
        <v>10425</v>
      </c>
      <c r="F11" s="117">
        <f>F9+J1</f>
        <v>11855</v>
      </c>
      <c r="G11" s="111">
        <f>G9+J1</f>
        <v>13005</v>
      </c>
      <c r="H11" s="112">
        <f>H9+J1</f>
        <v>14155</v>
      </c>
      <c r="I11" s="111">
        <f>I9+J1</f>
        <v>15305</v>
      </c>
      <c r="J11" s="114">
        <f>J9+J1</f>
        <v>16455</v>
      </c>
      <c r="K11" s="114">
        <f>K9+J1</f>
        <v>17605</v>
      </c>
      <c r="L11" s="132">
        <f>L9+J1</f>
        <v>18755</v>
      </c>
      <c r="M11" s="131">
        <f>M9+J1</f>
        <v>19905</v>
      </c>
      <c r="N11" s="133">
        <f>N9+J1</f>
        <v>21055</v>
      </c>
      <c r="O11" s="131">
        <f>O9+J1</f>
        <v>22205</v>
      </c>
      <c r="P11" s="133">
        <f>P9+J1</f>
        <v>23355</v>
      </c>
      <c r="Q11" s="131">
        <f>Q9+J1</f>
        <v>24505</v>
      </c>
      <c r="R11" s="133">
        <f>R9+J1</f>
        <v>25655</v>
      </c>
      <c r="S11" s="131">
        <f>S9+J1</f>
        <v>26805</v>
      </c>
      <c r="T11" s="133">
        <f>T9+J1</f>
        <v>27955</v>
      </c>
      <c r="U11" s="131">
        <f>U9+J1</f>
        <v>29105</v>
      </c>
      <c r="V11" s="132">
        <f>V9+J1</f>
        <v>30255</v>
      </c>
      <c r="W11" s="131">
        <f>W9+J1</f>
        <v>31405</v>
      </c>
    </row>
    <row r="12" spans="2:23" ht="15" customHeight="1">
      <c r="B12" s="213" t="s">
        <v>101</v>
      </c>
      <c r="C12" s="229"/>
      <c r="D12" s="139">
        <f>D10+1</f>
        <v>164554</v>
      </c>
      <c r="E12" s="138">
        <f aca="true" t="shared" si="4" ref="E12:W12">D12+20</f>
        <v>164574</v>
      </c>
      <c r="F12" s="138">
        <f t="shared" si="4"/>
        <v>164594</v>
      </c>
      <c r="G12" s="138">
        <f t="shared" si="4"/>
        <v>164614</v>
      </c>
      <c r="H12" s="138">
        <f t="shared" si="4"/>
        <v>164634</v>
      </c>
      <c r="I12" s="138">
        <f t="shared" si="4"/>
        <v>164654</v>
      </c>
      <c r="J12" s="138">
        <f t="shared" si="4"/>
        <v>164674</v>
      </c>
      <c r="K12" s="138">
        <f t="shared" si="4"/>
        <v>164694</v>
      </c>
      <c r="L12" s="138">
        <f t="shared" si="4"/>
        <v>164714</v>
      </c>
      <c r="M12" s="138">
        <f t="shared" si="4"/>
        <v>164734</v>
      </c>
      <c r="N12" s="138">
        <f t="shared" si="4"/>
        <v>164754</v>
      </c>
      <c r="O12" s="138">
        <f t="shared" si="4"/>
        <v>164774</v>
      </c>
      <c r="P12" s="138">
        <f t="shared" si="4"/>
        <v>164794</v>
      </c>
      <c r="Q12" s="138">
        <f t="shared" si="4"/>
        <v>164814</v>
      </c>
      <c r="R12" s="138">
        <f t="shared" si="4"/>
        <v>164834</v>
      </c>
      <c r="S12" s="138">
        <f t="shared" si="4"/>
        <v>164854</v>
      </c>
      <c r="T12" s="138">
        <f t="shared" si="4"/>
        <v>164874</v>
      </c>
      <c r="U12" s="138">
        <f t="shared" si="4"/>
        <v>164894</v>
      </c>
      <c r="V12" s="138">
        <f t="shared" si="4"/>
        <v>164914</v>
      </c>
      <c r="W12" s="138">
        <f t="shared" si="4"/>
        <v>164934</v>
      </c>
    </row>
    <row r="13" spans="2:23" ht="15" customHeight="1" thickBot="1">
      <c r="B13" s="217" t="s">
        <v>156</v>
      </c>
      <c r="C13" s="212"/>
      <c r="D13" s="111">
        <f>D11+J1</f>
        <v>10010</v>
      </c>
      <c r="E13" s="111">
        <f>E11+J1</f>
        <v>11345</v>
      </c>
      <c r="F13" s="113">
        <f>F11+J1</f>
        <v>12775</v>
      </c>
      <c r="G13" s="111">
        <f>G11+J1</f>
        <v>13925</v>
      </c>
      <c r="H13" s="136">
        <f>H11+J1</f>
        <v>15075</v>
      </c>
      <c r="I13" s="111">
        <f>I11+J1</f>
        <v>16225</v>
      </c>
      <c r="J13" s="114">
        <f>J11+J1</f>
        <v>17375</v>
      </c>
      <c r="K13" s="111">
        <f>K11+J1</f>
        <v>18525</v>
      </c>
      <c r="L13" s="115">
        <f>L11+J1</f>
        <v>19675</v>
      </c>
      <c r="M13" s="114">
        <f>M11+J1</f>
        <v>20825</v>
      </c>
      <c r="N13" s="116">
        <f>N11+J1</f>
        <v>21975</v>
      </c>
      <c r="O13" s="114">
        <f>O11+J1</f>
        <v>23125</v>
      </c>
      <c r="P13" s="116">
        <f>P11+J1</f>
        <v>24275</v>
      </c>
      <c r="Q13" s="114">
        <f>Q11+J1</f>
        <v>25425</v>
      </c>
      <c r="R13" s="116">
        <f>R11+J1</f>
        <v>26575</v>
      </c>
      <c r="S13" s="114">
        <f>S11+J1</f>
        <v>27725</v>
      </c>
      <c r="T13" s="116">
        <f>T11+J1</f>
        <v>28875</v>
      </c>
      <c r="U13" s="114">
        <f>U11+J1</f>
        <v>30025</v>
      </c>
      <c r="V13" s="115">
        <f>V11+J1</f>
        <v>31175</v>
      </c>
      <c r="W13" s="114">
        <f>W11+J1</f>
        <v>32325</v>
      </c>
    </row>
    <row r="14" spans="2:23" ht="15" customHeight="1">
      <c r="B14" s="213" t="s">
        <v>101</v>
      </c>
      <c r="C14" s="229"/>
      <c r="D14" s="141">
        <f>D12+1</f>
        <v>164555</v>
      </c>
      <c r="E14" s="138">
        <f aca="true" t="shared" si="5" ref="E14:W14">D14+20</f>
        <v>164575</v>
      </c>
      <c r="F14" s="138">
        <f t="shared" si="5"/>
        <v>164595</v>
      </c>
      <c r="G14" s="138">
        <f t="shared" si="5"/>
        <v>164615</v>
      </c>
      <c r="H14" s="138">
        <f t="shared" si="5"/>
        <v>164635</v>
      </c>
      <c r="I14" s="138">
        <f t="shared" si="5"/>
        <v>164655</v>
      </c>
      <c r="J14" s="138">
        <f t="shared" si="5"/>
        <v>164675</v>
      </c>
      <c r="K14" s="138">
        <f t="shared" si="5"/>
        <v>164695</v>
      </c>
      <c r="L14" s="138">
        <f t="shared" si="5"/>
        <v>164715</v>
      </c>
      <c r="M14" s="138">
        <f t="shared" si="5"/>
        <v>164735</v>
      </c>
      <c r="N14" s="138">
        <f t="shared" si="5"/>
        <v>164755</v>
      </c>
      <c r="O14" s="138">
        <f t="shared" si="5"/>
        <v>164775</v>
      </c>
      <c r="P14" s="138">
        <f t="shared" si="5"/>
        <v>164795</v>
      </c>
      <c r="Q14" s="138">
        <f t="shared" si="5"/>
        <v>164815</v>
      </c>
      <c r="R14" s="138">
        <f t="shared" si="5"/>
        <v>164835</v>
      </c>
      <c r="S14" s="138">
        <f t="shared" si="5"/>
        <v>164855</v>
      </c>
      <c r="T14" s="138">
        <f t="shared" si="5"/>
        <v>164875</v>
      </c>
      <c r="U14" s="138">
        <f t="shared" si="5"/>
        <v>164895</v>
      </c>
      <c r="V14" s="138">
        <f t="shared" si="5"/>
        <v>164915</v>
      </c>
      <c r="W14" s="138">
        <f t="shared" si="5"/>
        <v>164935</v>
      </c>
    </row>
    <row r="15" spans="2:23" ht="15" customHeight="1" thickBot="1">
      <c r="B15" s="217" t="s">
        <v>81</v>
      </c>
      <c r="C15" s="212"/>
      <c r="D15" s="115">
        <f>D13+J1</f>
        <v>10930</v>
      </c>
      <c r="E15" s="114">
        <f>E13+J1</f>
        <v>12265</v>
      </c>
      <c r="F15" s="116">
        <f>F13+J1</f>
        <v>13695</v>
      </c>
      <c r="G15" s="114">
        <f>G13+J1</f>
        <v>14845</v>
      </c>
      <c r="H15" s="116">
        <f>H13+J1</f>
        <v>15995</v>
      </c>
      <c r="I15" s="114">
        <f>I13+J1</f>
        <v>17145</v>
      </c>
      <c r="J15" s="114">
        <f>J13+J1</f>
        <v>18295</v>
      </c>
      <c r="K15" s="114">
        <f>K13+J1</f>
        <v>19445</v>
      </c>
      <c r="L15" s="115">
        <f>L13+J1</f>
        <v>20595</v>
      </c>
      <c r="M15" s="114">
        <f>M13+J1</f>
        <v>21745</v>
      </c>
      <c r="N15" s="116">
        <f>N13+J1</f>
        <v>22895</v>
      </c>
      <c r="O15" s="114">
        <f>O13+J1</f>
        <v>24045</v>
      </c>
      <c r="P15" s="116">
        <f>P13+J1</f>
        <v>25195</v>
      </c>
      <c r="Q15" s="114">
        <f>Q13+J1</f>
        <v>26345</v>
      </c>
      <c r="R15" s="116">
        <f>R13+J1</f>
        <v>27495</v>
      </c>
      <c r="S15" s="114">
        <f>S13+J1</f>
        <v>28645</v>
      </c>
      <c r="T15" s="116">
        <f>T13+J1</f>
        <v>29795</v>
      </c>
      <c r="U15" s="114">
        <f>U13+J1</f>
        <v>30945</v>
      </c>
      <c r="V15" s="115">
        <f>V13+J1</f>
        <v>32095</v>
      </c>
      <c r="W15" s="114">
        <f>W13+J1</f>
        <v>33245</v>
      </c>
    </row>
    <row r="16" spans="2:23" ht="15" customHeight="1">
      <c r="B16" s="227" t="s">
        <v>101</v>
      </c>
      <c r="C16" s="228"/>
      <c r="D16" s="139">
        <f>D14+1</f>
        <v>164556</v>
      </c>
      <c r="E16" s="138">
        <f aca="true" t="shared" si="6" ref="E16:W16">D16+20</f>
        <v>164576</v>
      </c>
      <c r="F16" s="138">
        <f t="shared" si="6"/>
        <v>164596</v>
      </c>
      <c r="G16" s="138">
        <f t="shared" si="6"/>
        <v>164616</v>
      </c>
      <c r="H16" s="138">
        <f t="shared" si="6"/>
        <v>164636</v>
      </c>
      <c r="I16" s="138">
        <f t="shared" si="6"/>
        <v>164656</v>
      </c>
      <c r="J16" s="138">
        <f t="shared" si="6"/>
        <v>164676</v>
      </c>
      <c r="K16" s="138">
        <f t="shared" si="6"/>
        <v>164696</v>
      </c>
      <c r="L16" s="138">
        <f t="shared" si="6"/>
        <v>164716</v>
      </c>
      <c r="M16" s="138">
        <f t="shared" si="6"/>
        <v>164736</v>
      </c>
      <c r="N16" s="138">
        <f t="shared" si="6"/>
        <v>164756</v>
      </c>
      <c r="O16" s="138">
        <f t="shared" si="6"/>
        <v>164776</v>
      </c>
      <c r="P16" s="138">
        <f t="shared" si="6"/>
        <v>164796</v>
      </c>
      <c r="Q16" s="138">
        <f t="shared" si="6"/>
        <v>164816</v>
      </c>
      <c r="R16" s="138">
        <f t="shared" si="6"/>
        <v>164836</v>
      </c>
      <c r="S16" s="138">
        <f t="shared" si="6"/>
        <v>164856</v>
      </c>
      <c r="T16" s="138">
        <f t="shared" si="6"/>
        <v>164876</v>
      </c>
      <c r="U16" s="138">
        <f t="shared" si="6"/>
        <v>164896</v>
      </c>
      <c r="V16" s="138">
        <f t="shared" si="6"/>
        <v>164916</v>
      </c>
      <c r="W16" s="138">
        <f t="shared" si="6"/>
        <v>164936</v>
      </c>
    </row>
    <row r="17" spans="2:23" ht="15" customHeight="1" thickBot="1">
      <c r="B17" s="217" t="s">
        <v>82</v>
      </c>
      <c r="C17" s="212"/>
      <c r="D17" s="113">
        <f>D15+J1</f>
        <v>11850</v>
      </c>
      <c r="E17" s="111">
        <f>E15+J1</f>
        <v>13185</v>
      </c>
      <c r="F17" s="117">
        <f>F15+J1</f>
        <v>14615</v>
      </c>
      <c r="G17" s="111">
        <f>G15+J1</f>
        <v>15765</v>
      </c>
      <c r="H17" s="112">
        <f>H15+J1</f>
        <v>16915</v>
      </c>
      <c r="I17" s="114">
        <f>I15+J1</f>
        <v>18065</v>
      </c>
      <c r="J17" s="114">
        <f>J15+J1</f>
        <v>19215</v>
      </c>
      <c r="K17" s="114">
        <f>K15+J1</f>
        <v>20365</v>
      </c>
      <c r="L17" s="115">
        <f>L15+J1</f>
        <v>21515</v>
      </c>
      <c r="M17" s="114">
        <f>M15+J1</f>
        <v>22665</v>
      </c>
      <c r="N17" s="116">
        <f>N15+J1</f>
        <v>23815</v>
      </c>
      <c r="O17" s="114">
        <f>O15+J1</f>
        <v>24965</v>
      </c>
      <c r="P17" s="116">
        <f>P15+J1</f>
        <v>26115</v>
      </c>
      <c r="Q17" s="114">
        <f>Q15+J1</f>
        <v>27265</v>
      </c>
      <c r="R17" s="116">
        <f>R15+J1</f>
        <v>28415</v>
      </c>
      <c r="S17" s="114">
        <f>S15+J1</f>
        <v>29565</v>
      </c>
      <c r="T17" s="116">
        <f>T15+J1</f>
        <v>30715</v>
      </c>
      <c r="U17" s="114">
        <f>U15+J1</f>
        <v>31865</v>
      </c>
      <c r="V17" s="115">
        <f>V15+J1</f>
        <v>33015</v>
      </c>
      <c r="W17" s="114">
        <f>W15+J1</f>
        <v>34165</v>
      </c>
    </row>
    <row r="18" spans="2:23" ht="15" customHeight="1">
      <c r="B18" s="213" t="s">
        <v>101</v>
      </c>
      <c r="C18" s="229"/>
      <c r="D18" s="141">
        <f>D16+1</f>
        <v>164557</v>
      </c>
      <c r="E18" s="138">
        <f aca="true" t="shared" si="7" ref="E18:W18">D18+20</f>
        <v>164577</v>
      </c>
      <c r="F18" s="138">
        <f t="shared" si="7"/>
        <v>164597</v>
      </c>
      <c r="G18" s="138">
        <f t="shared" si="7"/>
        <v>164617</v>
      </c>
      <c r="H18" s="138">
        <f t="shared" si="7"/>
        <v>164637</v>
      </c>
      <c r="I18" s="138">
        <f t="shared" si="7"/>
        <v>164657</v>
      </c>
      <c r="J18" s="138">
        <f t="shared" si="7"/>
        <v>164677</v>
      </c>
      <c r="K18" s="138">
        <f t="shared" si="7"/>
        <v>164697</v>
      </c>
      <c r="L18" s="138">
        <f t="shared" si="7"/>
        <v>164717</v>
      </c>
      <c r="M18" s="138">
        <f t="shared" si="7"/>
        <v>164737</v>
      </c>
      <c r="N18" s="138">
        <f t="shared" si="7"/>
        <v>164757</v>
      </c>
      <c r="O18" s="138">
        <f t="shared" si="7"/>
        <v>164777</v>
      </c>
      <c r="P18" s="138">
        <f t="shared" si="7"/>
        <v>164797</v>
      </c>
      <c r="Q18" s="138">
        <f t="shared" si="7"/>
        <v>164817</v>
      </c>
      <c r="R18" s="138">
        <f t="shared" si="7"/>
        <v>164837</v>
      </c>
      <c r="S18" s="138">
        <f t="shared" si="7"/>
        <v>164857</v>
      </c>
      <c r="T18" s="138">
        <f t="shared" si="7"/>
        <v>164877</v>
      </c>
      <c r="U18" s="138">
        <f t="shared" si="7"/>
        <v>164897</v>
      </c>
      <c r="V18" s="138">
        <f t="shared" si="7"/>
        <v>164917</v>
      </c>
      <c r="W18" s="138">
        <f t="shared" si="7"/>
        <v>164937</v>
      </c>
    </row>
    <row r="19" spans="2:23" ht="15" customHeight="1" thickBot="1">
      <c r="B19" s="217" t="s">
        <v>83</v>
      </c>
      <c r="C19" s="212"/>
      <c r="D19" s="115">
        <f>D17+J1</f>
        <v>12770</v>
      </c>
      <c r="E19" s="114">
        <f>E17+J1</f>
        <v>14105</v>
      </c>
      <c r="F19" s="116">
        <f>F17+J1</f>
        <v>15535</v>
      </c>
      <c r="G19" s="114">
        <f>G17+J1</f>
        <v>16685</v>
      </c>
      <c r="H19" s="116">
        <f>H17+J1</f>
        <v>17835</v>
      </c>
      <c r="I19" s="114">
        <f>I17+J1</f>
        <v>18985</v>
      </c>
      <c r="J19" s="114">
        <f>J17+J1</f>
        <v>20135</v>
      </c>
      <c r="K19" s="114">
        <f>K17+J1</f>
        <v>21285</v>
      </c>
      <c r="L19" s="115">
        <f>L17+J1</f>
        <v>22435</v>
      </c>
      <c r="M19" s="114">
        <f>M17+J1</f>
        <v>23585</v>
      </c>
      <c r="N19" s="116">
        <f>N17+J1</f>
        <v>24735</v>
      </c>
      <c r="O19" s="114">
        <f>O17+J1</f>
        <v>25885</v>
      </c>
      <c r="P19" s="116">
        <f>P17+J1</f>
        <v>27035</v>
      </c>
      <c r="Q19" s="114">
        <f>Q17+J1</f>
        <v>28185</v>
      </c>
      <c r="R19" s="116">
        <f>R17+J1</f>
        <v>29335</v>
      </c>
      <c r="S19" s="114">
        <f>S17+J1</f>
        <v>30485</v>
      </c>
      <c r="T19" s="116">
        <f>T17+J1</f>
        <v>31635</v>
      </c>
      <c r="U19" s="114">
        <f>U17+J1</f>
        <v>32785</v>
      </c>
      <c r="V19" s="115">
        <f>V17+J1</f>
        <v>33935</v>
      </c>
      <c r="W19" s="114">
        <f>W17+J1</f>
        <v>35085</v>
      </c>
    </row>
    <row r="20" spans="2:23" ht="15" customHeight="1">
      <c r="B20" s="227" t="s">
        <v>101</v>
      </c>
      <c r="C20" s="228"/>
      <c r="D20" s="139">
        <f>D18+1</f>
        <v>164558</v>
      </c>
      <c r="E20" s="138">
        <f aca="true" t="shared" si="8" ref="E20:W20">D20+20</f>
        <v>164578</v>
      </c>
      <c r="F20" s="138">
        <f t="shared" si="8"/>
        <v>164598</v>
      </c>
      <c r="G20" s="138">
        <f t="shared" si="8"/>
        <v>164618</v>
      </c>
      <c r="H20" s="138">
        <f t="shared" si="8"/>
        <v>164638</v>
      </c>
      <c r="I20" s="138">
        <f t="shared" si="8"/>
        <v>164658</v>
      </c>
      <c r="J20" s="138">
        <f t="shared" si="8"/>
        <v>164678</v>
      </c>
      <c r="K20" s="138">
        <f t="shared" si="8"/>
        <v>164698</v>
      </c>
      <c r="L20" s="138">
        <f t="shared" si="8"/>
        <v>164718</v>
      </c>
      <c r="M20" s="138">
        <f t="shared" si="8"/>
        <v>164738</v>
      </c>
      <c r="N20" s="138">
        <f t="shared" si="8"/>
        <v>164758</v>
      </c>
      <c r="O20" s="138">
        <f t="shared" si="8"/>
        <v>164778</v>
      </c>
      <c r="P20" s="138">
        <f t="shared" si="8"/>
        <v>164798</v>
      </c>
      <c r="Q20" s="138">
        <f t="shared" si="8"/>
        <v>164818</v>
      </c>
      <c r="R20" s="138">
        <f t="shared" si="8"/>
        <v>164838</v>
      </c>
      <c r="S20" s="138">
        <f t="shared" si="8"/>
        <v>164858</v>
      </c>
      <c r="T20" s="138">
        <f t="shared" si="8"/>
        <v>164878</v>
      </c>
      <c r="U20" s="138">
        <f t="shared" si="8"/>
        <v>164898</v>
      </c>
      <c r="V20" s="138">
        <f t="shared" si="8"/>
        <v>164918</v>
      </c>
      <c r="W20" s="138">
        <f t="shared" si="8"/>
        <v>164938</v>
      </c>
    </row>
    <row r="21" spans="2:23" ht="15" customHeight="1" thickBot="1">
      <c r="B21" s="217" t="s">
        <v>84</v>
      </c>
      <c r="C21" s="212"/>
      <c r="D21" s="113">
        <f>D19+J1</f>
        <v>13690</v>
      </c>
      <c r="E21" s="111">
        <f>E19+J1</f>
        <v>15025</v>
      </c>
      <c r="F21" s="117">
        <f>F19+J1</f>
        <v>16455</v>
      </c>
      <c r="G21" s="111">
        <f>G19+J1</f>
        <v>17605</v>
      </c>
      <c r="H21" s="112">
        <f>H19+J1</f>
        <v>18755</v>
      </c>
      <c r="I21" s="111">
        <f>I19+J1</f>
        <v>19905</v>
      </c>
      <c r="J21" s="114">
        <f>J19+J1</f>
        <v>21055</v>
      </c>
      <c r="K21" s="114">
        <f>K19+J1</f>
        <v>22205</v>
      </c>
      <c r="L21" s="115">
        <f>L19+J1</f>
        <v>23355</v>
      </c>
      <c r="M21" s="114">
        <f>M19+J1</f>
        <v>24505</v>
      </c>
      <c r="N21" s="116">
        <f>N19+J1</f>
        <v>25655</v>
      </c>
      <c r="O21" s="114">
        <f>O19+J1</f>
        <v>26805</v>
      </c>
      <c r="P21" s="116">
        <f>P19+J1</f>
        <v>27955</v>
      </c>
      <c r="Q21" s="114">
        <f>Q19+J1</f>
        <v>29105</v>
      </c>
      <c r="R21" s="116">
        <f>R19+J1</f>
        <v>30255</v>
      </c>
      <c r="S21" s="114">
        <f>S19+J1</f>
        <v>31405</v>
      </c>
      <c r="T21" s="116">
        <f>T19+J1</f>
        <v>32555</v>
      </c>
      <c r="U21" s="114">
        <f>U19+J1</f>
        <v>33705</v>
      </c>
      <c r="V21" s="115">
        <f>V19+J1</f>
        <v>34855</v>
      </c>
      <c r="W21" s="114">
        <f>W19+J1</f>
        <v>36005</v>
      </c>
    </row>
    <row r="22" spans="2:23" ht="15" customHeight="1">
      <c r="B22" s="213" t="s">
        <v>101</v>
      </c>
      <c r="C22" s="229"/>
      <c r="D22" s="140">
        <f>D20+1</f>
        <v>164559</v>
      </c>
      <c r="E22" s="138">
        <f aca="true" t="shared" si="9" ref="E22:W22">D22+20</f>
        <v>164579</v>
      </c>
      <c r="F22" s="138">
        <f t="shared" si="9"/>
        <v>164599</v>
      </c>
      <c r="G22" s="138">
        <f t="shared" si="9"/>
        <v>164619</v>
      </c>
      <c r="H22" s="138">
        <f t="shared" si="9"/>
        <v>164639</v>
      </c>
      <c r="I22" s="138">
        <f t="shared" si="9"/>
        <v>164659</v>
      </c>
      <c r="J22" s="138">
        <f t="shared" si="9"/>
        <v>164679</v>
      </c>
      <c r="K22" s="138">
        <f t="shared" si="9"/>
        <v>164699</v>
      </c>
      <c r="L22" s="138">
        <f t="shared" si="9"/>
        <v>164719</v>
      </c>
      <c r="M22" s="138">
        <f t="shared" si="9"/>
        <v>164739</v>
      </c>
      <c r="N22" s="138">
        <f t="shared" si="9"/>
        <v>164759</v>
      </c>
      <c r="O22" s="138">
        <f t="shared" si="9"/>
        <v>164779</v>
      </c>
      <c r="P22" s="138">
        <f t="shared" si="9"/>
        <v>164799</v>
      </c>
      <c r="Q22" s="138">
        <f t="shared" si="9"/>
        <v>164819</v>
      </c>
      <c r="R22" s="138">
        <f t="shared" si="9"/>
        <v>164839</v>
      </c>
      <c r="S22" s="138">
        <f t="shared" si="9"/>
        <v>164859</v>
      </c>
      <c r="T22" s="138">
        <f t="shared" si="9"/>
        <v>164879</v>
      </c>
      <c r="U22" s="138">
        <f t="shared" si="9"/>
        <v>164899</v>
      </c>
      <c r="V22" s="138">
        <f t="shared" si="9"/>
        <v>164919</v>
      </c>
      <c r="W22" s="138">
        <f t="shared" si="9"/>
        <v>164939</v>
      </c>
    </row>
    <row r="23" spans="2:23" ht="15" customHeight="1" thickBot="1">
      <c r="B23" s="217" t="s">
        <v>85</v>
      </c>
      <c r="C23" s="212"/>
      <c r="D23" s="113">
        <f>D21+J1</f>
        <v>14610</v>
      </c>
      <c r="E23" s="111">
        <f>E21+J1</f>
        <v>15945</v>
      </c>
      <c r="F23" s="117">
        <f>F21+J1</f>
        <v>17375</v>
      </c>
      <c r="G23" s="111">
        <f>G21+J1</f>
        <v>18525</v>
      </c>
      <c r="H23" s="117">
        <f>H21+J1</f>
        <v>19675</v>
      </c>
      <c r="I23" s="114">
        <f>I21+J1</f>
        <v>20825</v>
      </c>
      <c r="J23" s="114">
        <f>J21+J1</f>
        <v>21975</v>
      </c>
      <c r="K23" s="114">
        <f>K21+J1</f>
        <v>23125</v>
      </c>
      <c r="L23" s="115">
        <f>L21+J1</f>
        <v>24275</v>
      </c>
      <c r="M23" s="114">
        <f>M21+J1</f>
        <v>25425</v>
      </c>
      <c r="N23" s="116">
        <f>N21+J1</f>
        <v>26575</v>
      </c>
      <c r="O23" s="114">
        <f>O21+J1</f>
        <v>27725</v>
      </c>
      <c r="P23" s="116">
        <f>P21+J1</f>
        <v>28875</v>
      </c>
      <c r="Q23" s="114">
        <f>Q21+J1</f>
        <v>30025</v>
      </c>
      <c r="R23" s="116">
        <f>R21+J1</f>
        <v>31175</v>
      </c>
      <c r="S23" s="114">
        <f>S21+J1</f>
        <v>32325</v>
      </c>
      <c r="T23" s="116">
        <f>T21+J1</f>
        <v>33475</v>
      </c>
      <c r="U23" s="114">
        <f>U21+J1</f>
        <v>34625</v>
      </c>
      <c r="V23" s="115">
        <f>V21+J1</f>
        <v>35775</v>
      </c>
      <c r="W23" s="114">
        <f>W21+J1</f>
        <v>36925</v>
      </c>
    </row>
    <row r="24" spans="2:23" ht="15" customHeight="1">
      <c r="B24" s="227" t="s">
        <v>101</v>
      </c>
      <c r="C24" s="228"/>
      <c r="D24" s="139">
        <f>D22+1</f>
        <v>164560</v>
      </c>
      <c r="E24" s="138">
        <f aca="true" t="shared" si="10" ref="E24:W24">D24+20</f>
        <v>164580</v>
      </c>
      <c r="F24" s="138">
        <f t="shared" si="10"/>
        <v>164600</v>
      </c>
      <c r="G24" s="138">
        <f t="shared" si="10"/>
        <v>164620</v>
      </c>
      <c r="H24" s="138">
        <f t="shared" si="10"/>
        <v>164640</v>
      </c>
      <c r="I24" s="138">
        <f t="shared" si="10"/>
        <v>164660</v>
      </c>
      <c r="J24" s="138">
        <f t="shared" si="10"/>
        <v>164680</v>
      </c>
      <c r="K24" s="138">
        <f t="shared" si="10"/>
        <v>164700</v>
      </c>
      <c r="L24" s="138">
        <f t="shared" si="10"/>
        <v>164720</v>
      </c>
      <c r="M24" s="138">
        <f t="shared" si="10"/>
        <v>164740</v>
      </c>
      <c r="N24" s="138">
        <f t="shared" si="10"/>
        <v>164760</v>
      </c>
      <c r="O24" s="138">
        <f t="shared" si="10"/>
        <v>164780</v>
      </c>
      <c r="P24" s="138">
        <f t="shared" si="10"/>
        <v>164800</v>
      </c>
      <c r="Q24" s="138">
        <f t="shared" si="10"/>
        <v>164820</v>
      </c>
      <c r="R24" s="138">
        <f t="shared" si="10"/>
        <v>164840</v>
      </c>
      <c r="S24" s="138">
        <f t="shared" si="10"/>
        <v>164860</v>
      </c>
      <c r="T24" s="138">
        <f t="shared" si="10"/>
        <v>164880</v>
      </c>
      <c r="U24" s="138">
        <f t="shared" si="10"/>
        <v>164900</v>
      </c>
      <c r="V24" s="138">
        <f t="shared" si="10"/>
        <v>164920</v>
      </c>
      <c r="W24" s="138">
        <f t="shared" si="10"/>
        <v>164940</v>
      </c>
    </row>
    <row r="25" spans="2:23" ht="15" customHeight="1" thickBot="1">
      <c r="B25" s="217" t="s">
        <v>86</v>
      </c>
      <c r="C25" s="212"/>
      <c r="D25" s="113">
        <f>D23+J1</f>
        <v>15530</v>
      </c>
      <c r="E25" s="111">
        <f>E23+J1</f>
        <v>16865</v>
      </c>
      <c r="F25" s="117">
        <f>F23+J1</f>
        <v>18295</v>
      </c>
      <c r="G25" s="111">
        <f>G23+J1</f>
        <v>19445</v>
      </c>
      <c r="H25" s="112">
        <f>H23+J1</f>
        <v>20595</v>
      </c>
      <c r="I25" s="111">
        <f>I23+J1</f>
        <v>21745</v>
      </c>
      <c r="J25" s="111">
        <f>J23+J1</f>
        <v>22895</v>
      </c>
      <c r="K25" s="111">
        <f>K23+J1</f>
        <v>24045</v>
      </c>
      <c r="L25" s="113">
        <f>L23+J1</f>
        <v>25195</v>
      </c>
      <c r="M25" s="111">
        <f>M23+J1</f>
        <v>26345</v>
      </c>
      <c r="N25" s="117">
        <f>N23+J1</f>
        <v>27495</v>
      </c>
      <c r="O25" s="111">
        <f>O23+J1</f>
        <v>28645</v>
      </c>
      <c r="P25" s="117">
        <f>P23+J1</f>
        <v>29795</v>
      </c>
      <c r="Q25" s="111">
        <f>Q23+J1</f>
        <v>30945</v>
      </c>
      <c r="R25" s="117">
        <f>R23+J1</f>
        <v>32095</v>
      </c>
      <c r="S25" s="111">
        <f>S23+J1</f>
        <v>33245</v>
      </c>
      <c r="T25" s="117">
        <f>T23+J1</f>
        <v>34395</v>
      </c>
      <c r="U25" s="111">
        <f>U23+J1</f>
        <v>35545</v>
      </c>
      <c r="V25" s="113">
        <f>V23+J1</f>
        <v>36695</v>
      </c>
      <c r="W25" s="111">
        <f>W23+J1</f>
        <v>37845</v>
      </c>
    </row>
    <row r="26" spans="2:23" ht="15" customHeight="1">
      <c r="B26" s="213" t="s">
        <v>101</v>
      </c>
      <c r="C26" s="229"/>
      <c r="D26" s="140">
        <f>D24+1</f>
        <v>164561</v>
      </c>
      <c r="E26" s="138">
        <f aca="true" t="shared" si="11" ref="E26:W26">D26+20</f>
        <v>164581</v>
      </c>
      <c r="F26" s="138">
        <f t="shared" si="11"/>
        <v>164601</v>
      </c>
      <c r="G26" s="138">
        <f t="shared" si="11"/>
        <v>164621</v>
      </c>
      <c r="H26" s="138">
        <f t="shared" si="11"/>
        <v>164641</v>
      </c>
      <c r="I26" s="138">
        <f t="shared" si="11"/>
        <v>164661</v>
      </c>
      <c r="J26" s="138">
        <f t="shared" si="11"/>
        <v>164681</v>
      </c>
      <c r="K26" s="138">
        <f t="shared" si="11"/>
        <v>164701</v>
      </c>
      <c r="L26" s="138">
        <f t="shared" si="11"/>
        <v>164721</v>
      </c>
      <c r="M26" s="138">
        <f t="shared" si="11"/>
        <v>164741</v>
      </c>
      <c r="N26" s="138">
        <f t="shared" si="11"/>
        <v>164761</v>
      </c>
      <c r="O26" s="138">
        <f t="shared" si="11"/>
        <v>164781</v>
      </c>
      <c r="P26" s="138">
        <f t="shared" si="11"/>
        <v>164801</v>
      </c>
      <c r="Q26" s="138">
        <f t="shared" si="11"/>
        <v>164821</v>
      </c>
      <c r="R26" s="138">
        <f t="shared" si="11"/>
        <v>164841</v>
      </c>
      <c r="S26" s="138">
        <f t="shared" si="11"/>
        <v>164861</v>
      </c>
      <c r="T26" s="138">
        <f t="shared" si="11"/>
        <v>164881</v>
      </c>
      <c r="U26" s="138">
        <f t="shared" si="11"/>
        <v>164901</v>
      </c>
      <c r="V26" s="138">
        <f t="shared" si="11"/>
        <v>164921</v>
      </c>
      <c r="W26" s="138">
        <f t="shared" si="11"/>
        <v>164941</v>
      </c>
    </row>
    <row r="27" spans="2:23" ht="15" customHeight="1" thickBot="1">
      <c r="B27" s="217" t="s">
        <v>87</v>
      </c>
      <c r="C27" s="212"/>
      <c r="D27" s="113">
        <f>D25+J1</f>
        <v>16450</v>
      </c>
      <c r="E27" s="111">
        <f>E25+J1</f>
        <v>17785</v>
      </c>
      <c r="F27" s="117">
        <f>F25+J1</f>
        <v>19215</v>
      </c>
      <c r="G27" s="111">
        <f>G25+J1</f>
        <v>20365</v>
      </c>
      <c r="H27" s="117">
        <f>H25+J1</f>
        <v>21515</v>
      </c>
      <c r="I27" s="111">
        <f>I25+J1</f>
        <v>22665</v>
      </c>
      <c r="J27" s="114">
        <f>J25+J1</f>
        <v>23815</v>
      </c>
      <c r="K27" s="114">
        <f>K25+J1</f>
        <v>24965</v>
      </c>
      <c r="L27" s="115">
        <f>L25+J1</f>
        <v>26115</v>
      </c>
      <c r="M27" s="114">
        <f>M25+J1</f>
        <v>27265</v>
      </c>
      <c r="N27" s="116">
        <f>N25+J1</f>
        <v>28415</v>
      </c>
      <c r="O27" s="114">
        <f>O25+J1</f>
        <v>29565</v>
      </c>
      <c r="P27" s="116">
        <f>P25+J1</f>
        <v>30715</v>
      </c>
      <c r="Q27" s="114">
        <f>Q25+J1</f>
        <v>31865</v>
      </c>
      <c r="R27" s="116">
        <f>R25+J1</f>
        <v>33015</v>
      </c>
      <c r="S27" s="114">
        <f>S25+J1</f>
        <v>34165</v>
      </c>
      <c r="T27" s="116">
        <f>T25+J1</f>
        <v>35315</v>
      </c>
      <c r="U27" s="114">
        <f>U25+J1</f>
        <v>36465</v>
      </c>
      <c r="V27" s="115">
        <f>V25+J1</f>
        <v>37615</v>
      </c>
      <c r="W27" s="114">
        <f>W25+J1</f>
        <v>38765</v>
      </c>
    </row>
    <row r="28" spans="2:23" ht="15" customHeight="1">
      <c r="B28" s="227" t="s">
        <v>101</v>
      </c>
      <c r="C28" s="228"/>
      <c r="D28" s="139">
        <f>D26+1</f>
        <v>164562</v>
      </c>
      <c r="E28" s="138">
        <f aca="true" t="shared" si="12" ref="E28:W28">D28+20</f>
        <v>164582</v>
      </c>
      <c r="F28" s="138">
        <f t="shared" si="12"/>
        <v>164602</v>
      </c>
      <c r="G28" s="138">
        <f t="shared" si="12"/>
        <v>164622</v>
      </c>
      <c r="H28" s="138">
        <f t="shared" si="12"/>
        <v>164642</v>
      </c>
      <c r="I28" s="138">
        <f t="shared" si="12"/>
        <v>164662</v>
      </c>
      <c r="J28" s="138">
        <f t="shared" si="12"/>
        <v>164682</v>
      </c>
      <c r="K28" s="138">
        <f t="shared" si="12"/>
        <v>164702</v>
      </c>
      <c r="L28" s="138">
        <f t="shared" si="12"/>
        <v>164722</v>
      </c>
      <c r="M28" s="138">
        <f t="shared" si="12"/>
        <v>164742</v>
      </c>
      <c r="N28" s="138">
        <f t="shared" si="12"/>
        <v>164762</v>
      </c>
      <c r="O28" s="138">
        <f t="shared" si="12"/>
        <v>164782</v>
      </c>
      <c r="P28" s="138">
        <f t="shared" si="12"/>
        <v>164802</v>
      </c>
      <c r="Q28" s="138">
        <f t="shared" si="12"/>
        <v>164822</v>
      </c>
      <c r="R28" s="138">
        <f t="shared" si="12"/>
        <v>164842</v>
      </c>
      <c r="S28" s="138">
        <f t="shared" si="12"/>
        <v>164862</v>
      </c>
      <c r="T28" s="138">
        <f t="shared" si="12"/>
        <v>164882</v>
      </c>
      <c r="U28" s="138">
        <f t="shared" si="12"/>
        <v>164902</v>
      </c>
      <c r="V28" s="138">
        <f t="shared" si="12"/>
        <v>164922</v>
      </c>
      <c r="W28" s="138">
        <f t="shared" si="12"/>
        <v>164942</v>
      </c>
    </row>
    <row r="29" spans="2:23" ht="15" customHeight="1" thickBot="1">
      <c r="B29" s="217" t="s">
        <v>88</v>
      </c>
      <c r="C29" s="212"/>
      <c r="D29" s="113">
        <f>D27+J1</f>
        <v>17370</v>
      </c>
      <c r="E29" s="111">
        <f>E27+J1</f>
        <v>18705</v>
      </c>
      <c r="F29" s="117">
        <f>F27+J1</f>
        <v>20135</v>
      </c>
      <c r="G29" s="111">
        <f>G27+J1</f>
        <v>21285</v>
      </c>
      <c r="H29" s="112">
        <f>H27+J1</f>
        <v>22435</v>
      </c>
      <c r="I29" s="111">
        <f>I27+J1</f>
        <v>23585</v>
      </c>
      <c r="J29" s="114">
        <f>J27+J1</f>
        <v>24735</v>
      </c>
      <c r="K29" s="114">
        <f>K27+J1</f>
        <v>25885</v>
      </c>
      <c r="L29" s="115">
        <f>L27+J1</f>
        <v>27035</v>
      </c>
      <c r="M29" s="114">
        <f>M27+J1</f>
        <v>28185</v>
      </c>
      <c r="N29" s="116">
        <f>N27+J1</f>
        <v>29335</v>
      </c>
      <c r="O29" s="114">
        <f>O27+J1</f>
        <v>30485</v>
      </c>
      <c r="P29" s="116">
        <f>P27+J1</f>
        <v>31635</v>
      </c>
      <c r="Q29" s="114">
        <f>Q27+J1</f>
        <v>32785</v>
      </c>
      <c r="R29" s="116">
        <f>R27+J1</f>
        <v>33935</v>
      </c>
      <c r="S29" s="114">
        <f>S27+J1</f>
        <v>35085</v>
      </c>
      <c r="T29" s="116">
        <f>T27+J1</f>
        <v>36235</v>
      </c>
      <c r="U29" s="114">
        <f>U27+J1</f>
        <v>37385</v>
      </c>
      <c r="V29" s="115">
        <f>V27+J1</f>
        <v>38535</v>
      </c>
      <c r="W29" s="114">
        <f>W27+J1</f>
        <v>39685</v>
      </c>
    </row>
    <row r="30" spans="2:23" ht="15" customHeight="1">
      <c r="B30" s="213" t="s">
        <v>101</v>
      </c>
      <c r="C30" s="229"/>
      <c r="D30" s="140">
        <f>D28+1</f>
        <v>164563</v>
      </c>
      <c r="E30" s="138">
        <f aca="true" t="shared" si="13" ref="E30:W30">D30+20</f>
        <v>164583</v>
      </c>
      <c r="F30" s="138">
        <f t="shared" si="13"/>
        <v>164603</v>
      </c>
      <c r="G30" s="138">
        <f t="shared" si="13"/>
        <v>164623</v>
      </c>
      <c r="H30" s="138">
        <f t="shared" si="13"/>
        <v>164643</v>
      </c>
      <c r="I30" s="138">
        <f t="shared" si="13"/>
        <v>164663</v>
      </c>
      <c r="J30" s="138">
        <f t="shared" si="13"/>
        <v>164683</v>
      </c>
      <c r="K30" s="138">
        <f t="shared" si="13"/>
        <v>164703</v>
      </c>
      <c r="L30" s="138">
        <f t="shared" si="13"/>
        <v>164723</v>
      </c>
      <c r="M30" s="138">
        <f t="shared" si="13"/>
        <v>164743</v>
      </c>
      <c r="N30" s="138">
        <f t="shared" si="13"/>
        <v>164763</v>
      </c>
      <c r="O30" s="138">
        <f t="shared" si="13"/>
        <v>164783</v>
      </c>
      <c r="P30" s="138">
        <f t="shared" si="13"/>
        <v>164803</v>
      </c>
      <c r="Q30" s="138">
        <f t="shared" si="13"/>
        <v>164823</v>
      </c>
      <c r="R30" s="138">
        <f t="shared" si="13"/>
        <v>164843</v>
      </c>
      <c r="S30" s="138">
        <f t="shared" si="13"/>
        <v>164863</v>
      </c>
      <c r="T30" s="138">
        <f t="shared" si="13"/>
        <v>164883</v>
      </c>
      <c r="U30" s="138">
        <f t="shared" si="13"/>
        <v>164903</v>
      </c>
      <c r="V30" s="138">
        <f t="shared" si="13"/>
        <v>164923</v>
      </c>
      <c r="W30" s="138">
        <f t="shared" si="13"/>
        <v>164943</v>
      </c>
    </row>
    <row r="31" spans="2:23" ht="15" customHeight="1" thickBot="1">
      <c r="B31" s="217" t="s">
        <v>89</v>
      </c>
      <c r="C31" s="212"/>
      <c r="D31" s="113">
        <f>D29+J1</f>
        <v>18290</v>
      </c>
      <c r="E31" s="111">
        <f>E29+J1</f>
        <v>19625</v>
      </c>
      <c r="F31" s="117">
        <f>F29+J1</f>
        <v>21055</v>
      </c>
      <c r="G31" s="111">
        <f>G29+J1</f>
        <v>22205</v>
      </c>
      <c r="H31" s="117">
        <f>H29+J1</f>
        <v>23355</v>
      </c>
      <c r="I31" s="111">
        <f>I29+J1</f>
        <v>24505</v>
      </c>
      <c r="J31" s="114">
        <f>J29+J1</f>
        <v>25655</v>
      </c>
      <c r="K31" s="114">
        <f>K29+J1</f>
        <v>26805</v>
      </c>
      <c r="L31" s="115">
        <f>L29+J1</f>
        <v>27955</v>
      </c>
      <c r="M31" s="114">
        <f>M29+J1</f>
        <v>29105</v>
      </c>
      <c r="N31" s="116">
        <f>N29+J1</f>
        <v>30255</v>
      </c>
      <c r="O31" s="114">
        <f>O29+J1</f>
        <v>31405</v>
      </c>
      <c r="P31" s="116">
        <f>P29+J1</f>
        <v>32555</v>
      </c>
      <c r="Q31" s="114">
        <f>Q29+J1</f>
        <v>33705</v>
      </c>
      <c r="R31" s="116">
        <f>R29+J1</f>
        <v>34855</v>
      </c>
      <c r="S31" s="114">
        <f>S29+J1</f>
        <v>36005</v>
      </c>
      <c r="T31" s="116">
        <f>T29+J1</f>
        <v>37155</v>
      </c>
      <c r="U31" s="114">
        <f>U29+J1</f>
        <v>38305</v>
      </c>
      <c r="V31" s="115">
        <f>V29+J1</f>
        <v>39455</v>
      </c>
      <c r="W31" s="114">
        <f>W29+J1</f>
        <v>40605</v>
      </c>
    </row>
    <row r="32" spans="2:23" ht="15" customHeight="1">
      <c r="B32" s="227" t="s">
        <v>101</v>
      </c>
      <c r="C32" s="228"/>
      <c r="D32" s="139">
        <f>D30+1</f>
        <v>164564</v>
      </c>
      <c r="E32" s="138">
        <f aca="true" t="shared" si="14" ref="E32:W32">D32+20</f>
        <v>164584</v>
      </c>
      <c r="F32" s="138">
        <f t="shared" si="14"/>
        <v>164604</v>
      </c>
      <c r="G32" s="138">
        <f t="shared" si="14"/>
        <v>164624</v>
      </c>
      <c r="H32" s="138">
        <f t="shared" si="14"/>
        <v>164644</v>
      </c>
      <c r="I32" s="138">
        <f t="shared" si="14"/>
        <v>164664</v>
      </c>
      <c r="J32" s="138">
        <f t="shared" si="14"/>
        <v>164684</v>
      </c>
      <c r="K32" s="138">
        <f t="shared" si="14"/>
        <v>164704</v>
      </c>
      <c r="L32" s="138">
        <f t="shared" si="14"/>
        <v>164724</v>
      </c>
      <c r="M32" s="138">
        <f t="shared" si="14"/>
        <v>164744</v>
      </c>
      <c r="N32" s="138">
        <f t="shared" si="14"/>
        <v>164764</v>
      </c>
      <c r="O32" s="138">
        <f t="shared" si="14"/>
        <v>164784</v>
      </c>
      <c r="P32" s="138">
        <f t="shared" si="14"/>
        <v>164804</v>
      </c>
      <c r="Q32" s="138">
        <f t="shared" si="14"/>
        <v>164824</v>
      </c>
      <c r="R32" s="138">
        <f t="shared" si="14"/>
        <v>164844</v>
      </c>
      <c r="S32" s="138">
        <f t="shared" si="14"/>
        <v>164864</v>
      </c>
      <c r="T32" s="138">
        <f t="shared" si="14"/>
        <v>164884</v>
      </c>
      <c r="U32" s="138">
        <f t="shared" si="14"/>
        <v>164904</v>
      </c>
      <c r="V32" s="138">
        <f t="shared" si="14"/>
        <v>164924</v>
      </c>
      <c r="W32" s="138">
        <f t="shared" si="14"/>
        <v>164944</v>
      </c>
    </row>
    <row r="33" spans="2:23" ht="15" customHeight="1" thickBot="1">
      <c r="B33" s="217" t="s">
        <v>90</v>
      </c>
      <c r="C33" s="212"/>
      <c r="D33" s="113">
        <f>D31+J1</f>
        <v>19210</v>
      </c>
      <c r="E33" s="111">
        <f>E31+J1</f>
        <v>20545</v>
      </c>
      <c r="F33" s="117">
        <f>F31+J1</f>
        <v>21975</v>
      </c>
      <c r="G33" s="111">
        <f>G31+J1</f>
        <v>23125</v>
      </c>
      <c r="H33" s="112">
        <f>H31+J1</f>
        <v>24275</v>
      </c>
      <c r="I33" s="111">
        <f>I31+J1</f>
        <v>25425</v>
      </c>
      <c r="J33" s="114">
        <f>J31+J1</f>
        <v>26575</v>
      </c>
      <c r="K33" s="114">
        <f>K31+J1</f>
        <v>27725</v>
      </c>
      <c r="L33" s="115">
        <f>L31+J1</f>
        <v>28875</v>
      </c>
      <c r="M33" s="114">
        <f>M31+J1</f>
        <v>30025</v>
      </c>
      <c r="N33" s="116">
        <f>N31+J1</f>
        <v>31175</v>
      </c>
      <c r="O33" s="114">
        <f>O31+J1</f>
        <v>32325</v>
      </c>
      <c r="P33" s="116">
        <f>P31+J1</f>
        <v>33475</v>
      </c>
      <c r="Q33" s="114">
        <f>Q31+J1</f>
        <v>34625</v>
      </c>
      <c r="R33" s="116">
        <f>R31+J1</f>
        <v>35775</v>
      </c>
      <c r="S33" s="114">
        <f>S31+J1</f>
        <v>36925</v>
      </c>
      <c r="T33" s="116">
        <f>T31+J1</f>
        <v>38075</v>
      </c>
      <c r="U33" s="114">
        <f>U31+J1</f>
        <v>39225</v>
      </c>
      <c r="V33" s="115">
        <f>V31+J1</f>
        <v>40375</v>
      </c>
      <c r="W33" s="114">
        <f>W31+J1</f>
        <v>41525</v>
      </c>
    </row>
    <row r="34" spans="2:23" ht="15" customHeight="1">
      <c r="B34" s="213" t="s">
        <v>101</v>
      </c>
      <c r="C34" s="229"/>
      <c r="D34" s="139">
        <f>D32+1</f>
        <v>164565</v>
      </c>
      <c r="E34" s="138">
        <f aca="true" t="shared" si="15" ref="E34:W34">D34+20</f>
        <v>164585</v>
      </c>
      <c r="F34" s="138">
        <f t="shared" si="15"/>
        <v>164605</v>
      </c>
      <c r="G34" s="138">
        <f t="shared" si="15"/>
        <v>164625</v>
      </c>
      <c r="H34" s="138">
        <f t="shared" si="15"/>
        <v>164645</v>
      </c>
      <c r="I34" s="138">
        <f t="shared" si="15"/>
        <v>164665</v>
      </c>
      <c r="J34" s="138">
        <f t="shared" si="15"/>
        <v>164685</v>
      </c>
      <c r="K34" s="138">
        <f t="shared" si="15"/>
        <v>164705</v>
      </c>
      <c r="L34" s="138">
        <f t="shared" si="15"/>
        <v>164725</v>
      </c>
      <c r="M34" s="138">
        <f t="shared" si="15"/>
        <v>164745</v>
      </c>
      <c r="N34" s="138">
        <f t="shared" si="15"/>
        <v>164765</v>
      </c>
      <c r="O34" s="138">
        <f t="shared" si="15"/>
        <v>164785</v>
      </c>
      <c r="P34" s="138">
        <f t="shared" si="15"/>
        <v>164805</v>
      </c>
      <c r="Q34" s="138">
        <f t="shared" si="15"/>
        <v>164825</v>
      </c>
      <c r="R34" s="138">
        <f t="shared" si="15"/>
        <v>164845</v>
      </c>
      <c r="S34" s="138">
        <f t="shared" si="15"/>
        <v>164865</v>
      </c>
      <c r="T34" s="138">
        <f t="shared" si="15"/>
        <v>164885</v>
      </c>
      <c r="U34" s="138">
        <f t="shared" si="15"/>
        <v>164905</v>
      </c>
      <c r="V34" s="138">
        <f t="shared" si="15"/>
        <v>164925</v>
      </c>
      <c r="W34" s="138">
        <f t="shared" si="15"/>
        <v>164945</v>
      </c>
    </row>
    <row r="35" spans="2:23" ht="15" customHeight="1" thickBot="1">
      <c r="B35" s="217" t="s">
        <v>91</v>
      </c>
      <c r="C35" s="212"/>
      <c r="D35" s="113">
        <f>D33+J1</f>
        <v>20130</v>
      </c>
      <c r="E35" s="111">
        <f>E33+J1</f>
        <v>21465</v>
      </c>
      <c r="F35" s="117">
        <f>F33+J1</f>
        <v>22895</v>
      </c>
      <c r="G35" s="111">
        <f>G33+J1</f>
        <v>24045</v>
      </c>
      <c r="H35" s="117">
        <f>H33+J1</f>
        <v>25195</v>
      </c>
      <c r="I35" s="111">
        <f>I33+J1</f>
        <v>26345</v>
      </c>
      <c r="J35" s="114">
        <f>J33+J1</f>
        <v>27495</v>
      </c>
      <c r="K35" s="114">
        <f>K33+J1</f>
        <v>28645</v>
      </c>
      <c r="L35" s="115">
        <f>L33+J1</f>
        <v>29795</v>
      </c>
      <c r="M35" s="114">
        <f>M33+J1</f>
        <v>30945</v>
      </c>
      <c r="N35" s="116">
        <f>N33+J1</f>
        <v>32095</v>
      </c>
      <c r="O35" s="114">
        <f>O33+J1</f>
        <v>33245</v>
      </c>
      <c r="P35" s="116">
        <f>P33+J1</f>
        <v>34395</v>
      </c>
      <c r="Q35" s="114">
        <f>Q33+J1</f>
        <v>35545</v>
      </c>
      <c r="R35" s="116">
        <f>R33+J1</f>
        <v>36695</v>
      </c>
      <c r="S35" s="114">
        <f>S33+J1</f>
        <v>37845</v>
      </c>
      <c r="T35" s="116">
        <f>T33+J1</f>
        <v>38995</v>
      </c>
      <c r="U35" s="114">
        <f>U33+J1</f>
        <v>40145</v>
      </c>
      <c r="V35" s="115">
        <f>V33+J1</f>
        <v>41295</v>
      </c>
      <c r="W35" s="114">
        <f>W33+J1</f>
        <v>42445</v>
      </c>
    </row>
    <row r="36" spans="2:23" ht="15" customHeight="1">
      <c r="B36" s="213" t="s">
        <v>101</v>
      </c>
      <c r="C36" s="229"/>
      <c r="D36" s="140">
        <f>D34+1</f>
        <v>164566</v>
      </c>
      <c r="E36" s="138">
        <f aca="true" t="shared" si="16" ref="E36:W36">D36+20</f>
        <v>164586</v>
      </c>
      <c r="F36" s="138">
        <f t="shared" si="16"/>
        <v>164606</v>
      </c>
      <c r="G36" s="138">
        <f t="shared" si="16"/>
        <v>164626</v>
      </c>
      <c r="H36" s="138">
        <f t="shared" si="16"/>
        <v>164646</v>
      </c>
      <c r="I36" s="138">
        <f t="shared" si="16"/>
        <v>164666</v>
      </c>
      <c r="J36" s="138">
        <f t="shared" si="16"/>
        <v>164686</v>
      </c>
      <c r="K36" s="138">
        <f t="shared" si="16"/>
        <v>164706</v>
      </c>
      <c r="L36" s="138">
        <f t="shared" si="16"/>
        <v>164726</v>
      </c>
      <c r="M36" s="138">
        <f t="shared" si="16"/>
        <v>164746</v>
      </c>
      <c r="N36" s="138">
        <f t="shared" si="16"/>
        <v>164766</v>
      </c>
      <c r="O36" s="138">
        <f t="shared" si="16"/>
        <v>164786</v>
      </c>
      <c r="P36" s="138">
        <f t="shared" si="16"/>
        <v>164806</v>
      </c>
      <c r="Q36" s="138">
        <f t="shared" si="16"/>
        <v>164826</v>
      </c>
      <c r="R36" s="138">
        <f t="shared" si="16"/>
        <v>164846</v>
      </c>
      <c r="S36" s="138">
        <f t="shared" si="16"/>
        <v>164866</v>
      </c>
      <c r="T36" s="138">
        <f t="shared" si="16"/>
        <v>164886</v>
      </c>
      <c r="U36" s="138">
        <f t="shared" si="16"/>
        <v>164906</v>
      </c>
      <c r="V36" s="138">
        <f t="shared" si="16"/>
        <v>164926</v>
      </c>
      <c r="W36" s="138">
        <f t="shared" si="16"/>
        <v>164946</v>
      </c>
    </row>
    <row r="37" spans="2:23" ht="15" customHeight="1" thickBot="1">
      <c r="B37" s="217" t="s">
        <v>92</v>
      </c>
      <c r="C37" s="212"/>
      <c r="D37" s="113">
        <f>D35+J1</f>
        <v>21050</v>
      </c>
      <c r="E37" s="111">
        <f>E35+J1</f>
        <v>22385</v>
      </c>
      <c r="F37" s="117">
        <f>F35+J1</f>
        <v>23815</v>
      </c>
      <c r="G37" s="111">
        <f>G35+J1</f>
        <v>24965</v>
      </c>
      <c r="H37" s="112">
        <f>H35+J1</f>
        <v>26115</v>
      </c>
      <c r="I37" s="111">
        <f>I35+J1</f>
        <v>27265</v>
      </c>
      <c r="J37" s="114">
        <f>J35+J1</f>
        <v>28415</v>
      </c>
      <c r="K37" s="114">
        <f>K35+J1</f>
        <v>29565</v>
      </c>
      <c r="L37" s="115">
        <f>L35+J1</f>
        <v>30715</v>
      </c>
      <c r="M37" s="114">
        <f>M35+J1</f>
        <v>31865</v>
      </c>
      <c r="N37" s="116">
        <f>N35+J1</f>
        <v>33015</v>
      </c>
      <c r="O37" s="114">
        <f>O35+J1</f>
        <v>34165</v>
      </c>
      <c r="P37" s="116">
        <f>P35+J1</f>
        <v>35315</v>
      </c>
      <c r="Q37" s="114">
        <f>Q35+J1</f>
        <v>36465</v>
      </c>
      <c r="R37" s="116">
        <f>R35+J1</f>
        <v>37615</v>
      </c>
      <c r="S37" s="114">
        <f>S35+J1</f>
        <v>38765</v>
      </c>
      <c r="T37" s="116">
        <f>T35+J1</f>
        <v>39915</v>
      </c>
      <c r="U37" s="114">
        <f>U35+J1</f>
        <v>41065</v>
      </c>
      <c r="V37" s="115">
        <f>V35+J1</f>
        <v>42215</v>
      </c>
      <c r="W37" s="114">
        <f>W35+J1</f>
        <v>43365</v>
      </c>
    </row>
    <row r="38" spans="2:23" ht="15" customHeight="1">
      <c r="B38" s="227" t="s">
        <v>101</v>
      </c>
      <c r="C38" s="228"/>
      <c r="D38" s="139">
        <f>D36+1</f>
        <v>164567</v>
      </c>
      <c r="E38" s="138">
        <f aca="true" t="shared" si="17" ref="E38:W38">D38+20</f>
        <v>164587</v>
      </c>
      <c r="F38" s="138">
        <f t="shared" si="17"/>
        <v>164607</v>
      </c>
      <c r="G38" s="138">
        <f t="shared" si="17"/>
        <v>164627</v>
      </c>
      <c r="H38" s="138">
        <f t="shared" si="17"/>
        <v>164647</v>
      </c>
      <c r="I38" s="138">
        <f t="shared" si="17"/>
        <v>164667</v>
      </c>
      <c r="J38" s="138">
        <f t="shared" si="17"/>
        <v>164687</v>
      </c>
      <c r="K38" s="138">
        <f t="shared" si="17"/>
        <v>164707</v>
      </c>
      <c r="L38" s="138">
        <f t="shared" si="17"/>
        <v>164727</v>
      </c>
      <c r="M38" s="138">
        <f t="shared" si="17"/>
        <v>164747</v>
      </c>
      <c r="N38" s="138">
        <f t="shared" si="17"/>
        <v>164767</v>
      </c>
      <c r="O38" s="138">
        <f t="shared" si="17"/>
        <v>164787</v>
      </c>
      <c r="P38" s="138">
        <f t="shared" si="17"/>
        <v>164807</v>
      </c>
      <c r="Q38" s="138">
        <f t="shared" si="17"/>
        <v>164827</v>
      </c>
      <c r="R38" s="138">
        <f t="shared" si="17"/>
        <v>164847</v>
      </c>
      <c r="S38" s="138">
        <f t="shared" si="17"/>
        <v>164867</v>
      </c>
      <c r="T38" s="138">
        <f t="shared" si="17"/>
        <v>164887</v>
      </c>
      <c r="U38" s="138">
        <f t="shared" si="17"/>
        <v>164907</v>
      </c>
      <c r="V38" s="138">
        <f t="shared" si="17"/>
        <v>164927</v>
      </c>
      <c r="W38" s="138">
        <f t="shared" si="17"/>
        <v>164947</v>
      </c>
    </row>
    <row r="39" spans="2:23" ht="15" customHeight="1" thickBot="1">
      <c r="B39" s="217" t="s">
        <v>93</v>
      </c>
      <c r="C39" s="212"/>
      <c r="D39" s="113">
        <f>D37+J1</f>
        <v>21970</v>
      </c>
      <c r="E39" s="111">
        <f>E37+J1</f>
        <v>23305</v>
      </c>
      <c r="F39" s="117">
        <f>F37+J1</f>
        <v>24735</v>
      </c>
      <c r="G39" s="111">
        <f>G37+J1</f>
        <v>25885</v>
      </c>
      <c r="H39" s="117">
        <f>H37+J1</f>
        <v>27035</v>
      </c>
      <c r="I39" s="111">
        <f>I37+J1</f>
        <v>28185</v>
      </c>
      <c r="J39" s="114">
        <f>J37+J1</f>
        <v>29335</v>
      </c>
      <c r="K39" s="114">
        <f>K37+J1</f>
        <v>30485</v>
      </c>
      <c r="L39" s="115">
        <f>L37+J1</f>
        <v>31635</v>
      </c>
      <c r="M39" s="114">
        <f>M37+J1</f>
        <v>32785</v>
      </c>
      <c r="N39" s="116">
        <f>N37+J1</f>
        <v>33935</v>
      </c>
      <c r="O39" s="114">
        <f>O37+J1</f>
        <v>35085</v>
      </c>
      <c r="P39" s="116">
        <f>P37+J1</f>
        <v>36235</v>
      </c>
      <c r="Q39" s="114">
        <f>Q37+J1</f>
        <v>37385</v>
      </c>
      <c r="R39" s="116">
        <f>R37+J1</f>
        <v>38535</v>
      </c>
      <c r="S39" s="114">
        <f>S37+J1</f>
        <v>39685</v>
      </c>
      <c r="T39" s="116">
        <f>T37+J1</f>
        <v>40835</v>
      </c>
      <c r="U39" s="114">
        <f>U37+J1</f>
        <v>41985</v>
      </c>
      <c r="V39" s="115">
        <f>V37+J1</f>
        <v>43135</v>
      </c>
      <c r="W39" s="114">
        <f>W37+J1</f>
        <v>44285</v>
      </c>
    </row>
    <row r="40" spans="2:23" ht="15" customHeight="1">
      <c r="B40" s="227" t="s">
        <v>101</v>
      </c>
      <c r="C40" s="228"/>
      <c r="D40" s="139">
        <f>D38+1</f>
        <v>164568</v>
      </c>
      <c r="E40" s="138">
        <f aca="true" t="shared" si="18" ref="E40:W40">D40+20</f>
        <v>164588</v>
      </c>
      <c r="F40" s="138">
        <f t="shared" si="18"/>
        <v>164608</v>
      </c>
      <c r="G40" s="138">
        <f t="shared" si="18"/>
        <v>164628</v>
      </c>
      <c r="H40" s="138">
        <f t="shared" si="18"/>
        <v>164648</v>
      </c>
      <c r="I40" s="138">
        <f t="shared" si="18"/>
        <v>164668</v>
      </c>
      <c r="J40" s="138">
        <f t="shared" si="18"/>
        <v>164688</v>
      </c>
      <c r="K40" s="138">
        <f t="shared" si="18"/>
        <v>164708</v>
      </c>
      <c r="L40" s="138">
        <f t="shared" si="18"/>
        <v>164728</v>
      </c>
      <c r="M40" s="138">
        <f t="shared" si="18"/>
        <v>164748</v>
      </c>
      <c r="N40" s="138">
        <f t="shared" si="18"/>
        <v>164768</v>
      </c>
      <c r="O40" s="138">
        <f t="shared" si="18"/>
        <v>164788</v>
      </c>
      <c r="P40" s="138">
        <f t="shared" si="18"/>
        <v>164808</v>
      </c>
      <c r="Q40" s="138">
        <f t="shared" si="18"/>
        <v>164828</v>
      </c>
      <c r="R40" s="138">
        <f t="shared" si="18"/>
        <v>164848</v>
      </c>
      <c r="S40" s="138">
        <f t="shared" si="18"/>
        <v>164868</v>
      </c>
      <c r="T40" s="138">
        <f t="shared" si="18"/>
        <v>164888</v>
      </c>
      <c r="U40" s="138">
        <f t="shared" si="18"/>
        <v>164908</v>
      </c>
      <c r="V40" s="138">
        <f t="shared" si="18"/>
        <v>164928</v>
      </c>
      <c r="W40" s="138">
        <f t="shared" si="18"/>
        <v>164948</v>
      </c>
    </row>
    <row r="41" spans="2:23" ht="15" customHeight="1" thickBot="1">
      <c r="B41" s="230" t="s">
        <v>94</v>
      </c>
      <c r="C41" s="231"/>
      <c r="D41" s="108">
        <f>D39+J1</f>
        <v>22890</v>
      </c>
      <c r="E41" s="109">
        <f>E39+J1</f>
        <v>24225</v>
      </c>
      <c r="F41" s="110">
        <f>F39+J1</f>
        <v>25655</v>
      </c>
      <c r="G41" s="109">
        <f>G39+J1</f>
        <v>26805</v>
      </c>
      <c r="H41" s="135">
        <f>H39+J1</f>
        <v>27955</v>
      </c>
      <c r="I41" s="109">
        <f>I39+J1</f>
        <v>29105</v>
      </c>
      <c r="J41" s="131">
        <f>J39+J1</f>
        <v>30255</v>
      </c>
      <c r="K41" s="131">
        <f>K39+J1</f>
        <v>31405</v>
      </c>
      <c r="L41" s="132">
        <f>L39+J1</f>
        <v>32555</v>
      </c>
      <c r="M41" s="131">
        <f>M39+J1</f>
        <v>33705</v>
      </c>
      <c r="N41" s="133">
        <f>N39+J1</f>
        <v>34855</v>
      </c>
      <c r="O41" s="131">
        <f>O39+J1</f>
        <v>36005</v>
      </c>
      <c r="P41" s="133">
        <f>P39+J1</f>
        <v>37155</v>
      </c>
      <c r="Q41" s="131">
        <f>Q39+J1</f>
        <v>38305</v>
      </c>
      <c r="R41" s="133">
        <f>R39+J1</f>
        <v>39455</v>
      </c>
      <c r="S41" s="131">
        <f>S39+J1</f>
        <v>40605</v>
      </c>
      <c r="T41" s="133">
        <f>T39+J1</f>
        <v>41755</v>
      </c>
      <c r="U41" s="131">
        <f>U39+J1</f>
        <v>42905</v>
      </c>
      <c r="V41" s="132">
        <f>V39+J1</f>
        <v>44055</v>
      </c>
      <c r="W41" s="131">
        <f>W39+J1</f>
        <v>45205</v>
      </c>
    </row>
    <row r="42" spans="2:23" ht="15" customHeight="1">
      <c r="B42" s="213" t="s">
        <v>101</v>
      </c>
      <c r="C42" s="229"/>
      <c r="D42" s="142">
        <f>D40+1</f>
        <v>164569</v>
      </c>
      <c r="E42" s="138">
        <f aca="true" t="shared" si="19" ref="E42:W42">D42+20</f>
        <v>164589</v>
      </c>
      <c r="F42" s="138">
        <f t="shared" si="19"/>
        <v>164609</v>
      </c>
      <c r="G42" s="138">
        <f t="shared" si="19"/>
        <v>164629</v>
      </c>
      <c r="H42" s="138">
        <f t="shared" si="19"/>
        <v>164649</v>
      </c>
      <c r="I42" s="138">
        <f t="shared" si="19"/>
        <v>164669</v>
      </c>
      <c r="J42" s="138">
        <f t="shared" si="19"/>
        <v>164689</v>
      </c>
      <c r="K42" s="138">
        <f t="shared" si="19"/>
        <v>164709</v>
      </c>
      <c r="L42" s="138">
        <f t="shared" si="19"/>
        <v>164729</v>
      </c>
      <c r="M42" s="138">
        <f t="shared" si="19"/>
        <v>164749</v>
      </c>
      <c r="N42" s="138">
        <f t="shared" si="19"/>
        <v>164769</v>
      </c>
      <c r="O42" s="138">
        <f t="shared" si="19"/>
        <v>164789</v>
      </c>
      <c r="P42" s="138">
        <f t="shared" si="19"/>
        <v>164809</v>
      </c>
      <c r="Q42" s="138">
        <f t="shared" si="19"/>
        <v>164829</v>
      </c>
      <c r="R42" s="138">
        <f t="shared" si="19"/>
        <v>164849</v>
      </c>
      <c r="S42" s="138">
        <f t="shared" si="19"/>
        <v>164869</v>
      </c>
      <c r="T42" s="138">
        <f t="shared" si="19"/>
        <v>164889</v>
      </c>
      <c r="U42" s="138">
        <f t="shared" si="19"/>
        <v>164909</v>
      </c>
      <c r="V42" s="138">
        <f t="shared" si="19"/>
        <v>164929</v>
      </c>
      <c r="W42" s="138">
        <f t="shared" si="19"/>
        <v>164949</v>
      </c>
    </row>
    <row r="43" spans="2:23" ht="15" customHeight="1" thickBot="1">
      <c r="B43" s="220" t="s">
        <v>73</v>
      </c>
      <c r="C43" s="221"/>
      <c r="D43" s="115">
        <f>D41+J1</f>
        <v>23810</v>
      </c>
      <c r="E43" s="114">
        <f>E41+J1</f>
        <v>25145</v>
      </c>
      <c r="F43" s="116">
        <f>F41+J1</f>
        <v>26575</v>
      </c>
      <c r="G43" s="114">
        <f>G41+J1</f>
        <v>27725</v>
      </c>
      <c r="H43" s="116">
        <f>H41+J1</f>
        <v>28875</v>
      </c>
      <c r="I43" s="111">
        <f>I41+J1</f>
        <v>30025</v>
      </c>
      <c r="J43" s="114">
        <f>J41+J1</f>
        <v>31175</v>
      </c>
      <c r="K43" s="114">
        <f>K41+J1</f>
        <v>32325</v>
      </c>
      <c r="L43" s="115">
        <f>L41+J1</f>
        <v>33475</v>
      </c>
      <c r="M43" s="114">
        <f>M41+J1</f>
        <v>34625</v>
      </c>
      <c r="N43" s="116">
        <f>N41+J1</f>
        <v>35775</v>
      </c>
      <c r="O43" s="114">
        <f>O41+J1</f>
        <v>36925</v>
      </c>
      <c r="P43" s="116">
        <f>P41+J1</f>
        <v>38075</v>
      </c>
      <c r="Q43" s="114">
        <f>Q41+J1</f>
        <v>39225</v>
      </c>
      <c r="R43" s="116">
        <f>R41+J1</f>
        <v>40375</v>
      </c>
      <c r="S43" s="114">
        <f>S41+J1</f>
        <v>41525</v>
      </c>
      <c r="T43" s="116">
        <f>T41+J1</f>
        <v>42675</v>
      </c>
      <c r="U43" s="114">
        <f>U41+J1</f>
        <v>43825</v>
      </c>
      <c r="V43" s="115">
        <f>V41+J1</f>
        <v>44975</v>
      </c>
      <c r="W43" s="114">
        <f>W41+J1</f>
        <v>46125</v>
      </c>
    </row>
    <row r="45" spans="5:23" ht="13.5"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</row>
    <row r="46" spans="5:23" ht="13.5"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</row>
    <row r="47" spans="5:23" ht="13.5"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</row>
    <row r="48" spans="5:23" ht="13.5"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</row>
    <row r="49" spans="5:23" ht="13.5"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</row>
    <row r="50" spans="5:23" ht="13.5"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</row>
    <row r="51" spans="5:23" ht="13.5"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</row>
    <row r="52" spans="5:23" ht="13.5"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</row>
    <row r="53" spans="5:23" ht="13.5"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4" spans="5:23" ht="13.5"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</row>
    <row r="55" spans="5:23" ht="13.5"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5:23" ht="13.5"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</row>
    <row r="57" spans="5:23" ht="13.5"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</row>
    <row r="58" spans="5:23" ht="13.5"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</row>
    <row r="59" spans="5:23" ht="13.5"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</row>
    <row r="60" spans="5:23" ht="13.5"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</row>
    <row r="61" spans="5:23" ht="13.5"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</row>
    <row r="62" spans="5:23" ht="13.5"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</row>
    <row r="63" spans="5:23" ht="13.5"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</row>
    <row r="64" spans="5:23" ht="13.5"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5:23" ht="13.5"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5:23" ht="13.5"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</row>
    <row r="67" spans="5:23" ht="13.5"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</row>
    <row r="68" spans="5:23" ht="13.5"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</row>
    <row r="69" spans="5:23" ht="13.5"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</row>
    <row r="70" spans="5:23" ht="13.5"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</row>
    <row r="71" spans="5:23" ht="13.5"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</row>
    <row r="72" spans="5:23" ht="13.5"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spans="5:23" ht="13.5"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</row>
    <row r="74" spans="5:23" ht="13.5"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</row>
    <row r="75" spans="5:23" ht="13.5"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</row>
  </sheetData>
  <sheetProtection/>
  <mergeCells count="42">
    <mergeCell ref="B42:C42"/>
    <mergeCell ref="B35:C35"/>
    <mergeCell ref="B37:C37"/>
    <mergeCell ref="B39:C39"/>
    <mergeCell ref="B41:C41"/>
    <mergeCell ref="B36:C36"/>
    <mergeCell ref="B43:C43"/>
    <mergeCell ref="B10:C10"/>
    <mergeCell ref="B17:C17"/>
    <mergeCell ref="B19:C19"/>
    <mergeCell ref="B21:C21"/>
    <mergeCell ref="B18:C18"/>
    <mergeCell ref="B23:C23"/>
    <mergeCell ref="B25:C25"/>
    <mergeCell ref="B27:C27"/>
    <mergeCell ref="B29:C29"/>
    <mergeCell ref="B16:C16"/>
    <mergeCell ref="B38:C38"/>
    <mergeCell ref="B40:C40"/>
    <mergeCell ref="B34:C34"/>
    <mergeCell ref="B28:C28"/>
    <mergeCell ref="B31:C31"/>
    <mergeCell ref="B30:C30"/>
    <mergeCell ref="B33:C33"/>
    <mergeCell ref="B11:C11"/>
    <mergeCell ref="B13:C13"/>
    <mergeCell ref="B15:C15"/>
    <mergeCell ref="B32:C32"/>
    <mergeCell ref="B22:C22"/>
    <mergeCell ref="B24:C24"/>
    <mergeCell ref="B26:C26"/>
    <mergeCell ref="B20:C20"/>
    <mergeCell ref="B12:C12"/>
    <mergeCell ref="B14:C14"/>
    <mergeCell ref="B2:C2"/>
    <mergeCell ref="B3:C3"/>
    <mergeCell ref="B5:C5"/>
    <mergeCell ref="B7:C7"/>
    <mergeCell ref="B9:C9"/>
    <mergeCell ref="B4:C4"/>
    <mergeCell ref="B6:C6"/>
    <mergeCell ref="B8:C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5.625" style="0" customWidth="1"/>
    <col min="2" max="2" width="12.625" style="16" customWidth="1"/>
    <col min="3" max="3" width="40.625" style="0" customWidth="1"/>
    <col min="4" max="5" width="12.625" style="0" customWidth="1"/>
    <col min="6" max="6" width="1.75390625" style="0" customWidth="1"/>
  </cols>
  <sheetData>
    <row r="1" ht="27" customHeight="1" thickBot="1">
      <c r="A1" s="54"/>
    </row>
    <row r="2" spans="2:5" ht="27" customHeight="1" thickBot="1">
      <c r="B2" s="206" t="s">
        <v>126</v>
      </c>
      <c r="C2" s="207"/>
      <c r="D2" s="207"/>
      <c r="E2" s="208"/>
    </row>
    <row r="3" spans="2:5" ht="27" customHeight="1" thickBot="1">
      <c r="B3" s="18" t="s">
        <v>35</v>
      </c>
      <c r="C3" s="205" t="s">
        <v>17</v>
      </c>
      <c r="D3" s="205"/>
      <c r="E3" s="19" t="s">
        <v>19</v>
      </c>
    </row>
    <row r="4" spans="2:5" ht="18.75" customHeight="1">
      <c r="B4" s="168">
        <f>'ｺｰﾄﾞ一覧'!D9</f>
        <v>161050</v>
      </c>
      <c r="C4" s="169" t="s">
        <v>20</v>
      </c>
      <c r="D4" s="169" t="s">
        <v>22</v>
      </c>
      <c r="E4" s="170">
        <f>'基本'!C4*2</f>
        <v>5700</v>
      </c>
    </row>
    <row r="5" spans="2:5" ht="18.75" customHeight="1">
      <c r="B5" s="43">
        <f>B4+1</f>
        <v>161051</v>
      </c>
      <c r="C5" s="21" t="s">
        <v>21</v>
      </c>
      <c r="D5" s="21" t="s">
        <v>23</v>
      </c>
      <c r="E5" s="122">
        <f>'基本'!C5*2</f>
        <v>9000</v>
      </c>
    </row>
    <row r="6" spans="2:5" ht="18.75" customHeight="1">
      <c r="B6" s="43">
        <f aca="true" t="shared" si="0" ref="B6:B24">B5+1</f>
        <v>161052</v>
      </c>
      <c r="C6" s="21" t="s">
        <v>24</v>
      </c>
      <c r="D6" s="21" t="s">
        <v>36</v>
      </c>
      <c r="E6" s="122">
        <f>'基本'!C7*2</f>
        <v>13080</v>
      </c>
    </row>
    <row r="7" spans="2:5" ht="18.75" customHeight="1">
      <c r="B7" s="43">
        <f t="shared" si="0"/>
        <v>161053</v>
      </c>
      <c r="C7" s="21" t="s">
        <v>25</v>
      </c>
      <c r="D7" s="21" t="s">
        <v>37</v>
      </c>
      <c r="E7" s="122">
        <f>E6+$E$26</f>
        <v>14920</v>
      </c>
    </row>
    <row r="8" spans="2:5" ht="18.75" customHeight="1">
      <c r="B8" s="43">
        <f t="shared" si="0"/>
        <v>161054</v>
      </c>
      <c r="C8" s="21" t="s">
        <v>26</v>
      </c>
      <c r="D8" s="21" t="s">
        <v>38</v>
      </c>
      <c r="E8" s="122">
        <f aca="true" t="shared" si="1" ref="E8:E24">E7+$E$26</f>
        <v>16760</v>
      </c>
    </row>
    <row r="9" spans="2:5" ht="18.75" customHeight="1">
      <c r="B9" s="43">
        <f t="shared" si="0"/>
        <v>161055</v>
      </c>
      <c r="C9" s="21" t="s">
        <v>27</v>
      </c>
      <c r="D9" s="21" t="s">
        <v>39</v>
      </c>
      <c r="E9" s="122">
        <f t="shared" si="1"/>
        <v>18600</v>
      </c>
    </row>
    <row r="10" spans="2:5" ht="18.75" customHeight="1">
      <c r="B10" s="43">
        <f t="shared" si="0"/>
        <v>161056</v>
      </c>
      <c r="C10" s="21" t="s">
        <v>110</v>
      </c>
      <c r="D10" s="21" t="s">
        <v>40</v>
      </c>
      <c r="E10" s="122">
        <f t="shared" si="1"/>
        <v>20440</v>
      </c>
    </row>
    <row r="11" spans="2:5" ht="18.75" customHeight="1">
      <c r="B11" s="43">
        <f t="shared" si="0"/>
        <v>161057</v>
      </c>
      <c r="C11" s="21" t="s">
        <v>28</v>
      </c>
      <c r="D11" s="21" t="s">
        <v>41</v>
      </c>
      <c r="E11" s="122">
        <f t="shared" si="1"/>
        <v>22280</v>
      </c>
    </row>
    <row r="12" spans="2:5" ht="18.75" customHeight="1">
      <c r="B12" s="43">
        <f t="shared" si="0"/>
        <v>161058</v>
      </c>
      <c r="C12" s="21" t="s">
        <v>111</v>
      </c>
      <c r="D12" s="21" t="s">
        <v>42</v>
      </c>
      <c r="E12" s="122">
        <f t="shared" si="1"/>
        <v>24120</v>
      </c>
    </row>
    <row r="13" spans="2:5" ht="18.75" customHeight="1">
      <c r="B13" s="43">
        <f t="shared" si="0"/>
        <v>161059</v>
      </c>
      <c r="C13" s="21" t="s">
        <v>29</v>
      </c>
      <c r="D13" s="21" t="s">
        <v>43</v>
      </c>
      <c r="E13" s="122">
        <f t="shared" si="1"/>
        <v>25960</v>
      </c>
    </row>
    <row r="14" spans="2:5" ht="18.75" customHeight="1">
      <c r="B14" s="43">
        <f t="shared" si="0"/>
        <v>161060</v>
      </c>
      <c r="C14" s="21" t="s">
        <v>109</v>
      </c>
      <c r="D14" s="21" t="s">
        <v>154</v>
      </c>
      <c r="E14" s="122">
        <f t="shared" si="1"/>
        <v>27800</v>
      </c>
    </row>
    <row r="15" spans="2:5" ht="18.75" customHeight="1">
      <c r="B15" s="43">
        <f t="shared" si="0"/>
        <v>161061</v>
      </c>
      <c r="C15" s="21" t="s">
        <v>30</v>
      </c>
      <c r="D15" s="21" t="s">
        <v>45</v>
      </c>
      <c r="E15" s="122">
        <f t="shared" si="1"/>
        <v>29640</v>
      </c>
    </row>
    <row r="16" spans="2:5" ht="18.75" customHeight="1">
      <c r="B16" s="43">
        <f t="shared" si="0"/>
        <v>161062</v>
      </c>
      <c r="C16" s="21" t="s">
        <v>112</v>
      </c>
      <c r="D16" s="21" t="s">
        <v>46</v>
      </c>
      <c r="E16" s="122">
        <f t="shared" si="1"/>
        <v>31480</v>
      </c>
    </row>
    <row r="17" spans="2:5" ht="18.75" customHeight="1">
      <c r="B17" s="43">
        <f t="shared" si="0"/>
        <v>161063</v>
      </c>
      <c r="C17" s="21" t="s">
        <v>31</v>
      </c>
      <c r="D17" s="21" t="s">
        <v>47</v>
      </c>
      <c r="E17" s="122">
        <f t="shared" si="1"/>
        <v>33320</v>
      </c>
    </row>
    <row r="18" spans="2:5" ht="18.75" customHeight="1">
      <c r="B18" s="43">
        <f t="shared" si="0"/>
        <v>161064</v>
      </c>
      <c r="C18" s="21" t="s">
        <v>113</v>
      </c>
      <c r="D18" s="21" t="s">
        <v>48</v>
      </c>
      <c r="E18" s="122">
        <f t="shared" si="1"/>
        <v>35160</v>
      </c>
    </row>
    <row r="19" spans="2:5" ht="18.75" customHeight="1">
      <c r="B19" s="43">
        <f t="shared" si="0"/>
        <v>161065</v>
      </c>
      <c r="C19" s="21" t="s">
        <v>32</v>
      </c>
      <c r="D19" s="21" t="s">
        <v>49</v>
      </c>
      <c r="E19" s="122">
        <f t="shared" si="1"/>
        <v>37000</v>
      </c>
    </row>
    <row r="20" spans="2:5" ht="18.75" customHeight="1">
      <c r="B20" s="43">
        <f t="shared" si="0"/>
        <v>161066</v>
      </c>
      <c r="C20" s="21" t="s">
        <v>114</v>
      </c>
      <c r="D20" s="21" t="s">
        <v>50</v>
      </c>
      <c r="E20" s="122">
        <f t="shared" si="1"/>
        <v>38840</v>
      </c>
    </row>
    <row r="21" spans="2:5" ht="18.75" customHeight="1">
      <c r="B21" s="43">
        <f t="shared" si="0"/>
        <v>161067</v>
      </c>
      <c r="C21" s="21" t="s">
        <v>95</v>
      </c>
      <c r="D21" s="21" t="s">
        <v>51</v>
      </c>
      <c r="E21" s="122">
        <f t="shared" si="1"/>
        <v>40680</v>
      </c>
    </row>
    <row r="22" spans="2:5" ht="18.75" customHeight="1">
      <c r="B22" s="43">
        <f t="shared" si="0"/>
        <v>161068</v>
      </c>
      <c r="C22" s="21" t="s">
        <v>96</v>
      </c>
      <c r="D22" s="21" t="s">
        <v>52</v>
      </c>
      <c r="E22" s="122">
        <f t="shared" si="1"/>
        <v>42520</v>
      </c>
    </row>
    <row r="23" spans="2:5" ht="18.75" customHeight="1">
      <c r="B23" s="43">
        <f t="shared" si="0"/>
        <v>161069</v>
      </c>
      <c r="C23" s="21" t="s">
        <v>33</v>
      </c>
      <c r="D23" s="21" t="s">
        <v>53</v>
      </c>
      <c r="E23" s="122">
        <f t="shared" si="1"/>
        <v>44360</v>
      </c>
    </row>
    <row r="24" spans="2:5" ht="18.75" customHeight="1" thickBot="1">
      <c r="B24" s="51">
        <f t="shared" si="0"/>
        <v>161070</v>
      </c>
      <c r="C24" s="30" t="s">
        <v>34</v>
      </c>
      <c r="D24" s="30" t="s">
        <v>53</v>
      </c>
      <c r="E24" s="123">
        <f t="shared" si="1"/>
        <v>46200</v>
      </c>
    </row>
    <row r="25" ht="18.75" customHeight="1" thickBot="1"/>
    <row r="26" spans="3:5" ht="18.75" customHeight="1" thickBot="1">
      <c r="C26" s="232" t="s">
        <v>185</v>
      </c>
      <c r="D26" s="233"/>
      <c r="E26" s="143">
        <f>'基本'!C9*2</f>
        <v>1840</v>
      </c>
    </row>
  </sheetData>
  <sheetProtection/>
  <mergeCells count="3">
    <mergeCell ref="B2:E2"/>
    <mergeCell ref="C3:D3"/>
    <mergeCell ref="C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0.6171875" style="0" customWidth="1"/>
    <col min="2" max="23" width="8.625" style="0" customWidth="1"/>
  </cols>
  <sheetData>
    <row r="1" spans="1:12" ht="30" customHeight="1" thickBot="1">
      <c r="A1" s="54"/>
      <c r="B1" t="s">
        <v>179</v>
      </c>
      <c r="G1" s="16"/>
      <c r="H1" s="172"/>
      <c r="I1" s="172"/>
      <c r="J1" s="171">
        <f>ROUND('基本'!C18*2,0)</f>
        <v>2300</v>
      </c>
      <c r="K1" s="173" t="s">
        <v>159</v>
      </c>
      <c r="L1" s="172"/>
    </row>
    <row r="2" spans="2:23" ht="15" customHeight="1">
      <c r="B2" s="6"/>
      <c r="C2" s="26" t="s">
        <v>55</v>
      </c>
      <c r="D2" s="35" t="s">
        <v>54</v>
      </c>
      <c r="E2" s="36" t="s">
        <v>54</v>
      </c>
      <c r="F2" s="37" t="s">
        <v>54</v>
      </c>
      <c r="G2" s="36" t="s">
        <v>54</v>
      </c>
      <c r="H2" s="37" t="s">
        <v>54</v>
      </c>
      <c r="I2" s="36" t="s">
        <v>54</v>
      </c>
      <c r="J2" s="37" t="s">
        <v>54</v>
      </c>
      <c r="K2" s="36" t="s">
        <v>54</v>
      </c>
      <c r="L2" s="37" t="s">
        <v>54</v>
      </c>
      <c r="M2" s="36" t="s">
        <v>54</v>
      </c>
      <c r="N2" s="37" t="s">
        <v>54</v>
      </c>
      <c r="O2" s="36" t="s">
        <v>54</v>
      </c>
      <c r="P2" s="37" t="s">
        <v>54</v>
      </c>
      <c r="Q2" s="36" t="s">
        <v>54</v>
      </c>
      <c r="R2" s="37" t="s">
        <v>54</v>
      </c>
      <c r="S2" s="36" t="s">
        <v>54</v>
      </c>
      <c r="T2" s="37" t="s">
        <v>54</v>
      </c>
      <c r="U2" s="36" t="s">
        <v>54</v>
      </c>
      <c r="V2" s="37" t="s">
        <v>54</v>
      </c>
      <c r="W2" s="36" t="s">
        <v>54</v>
      </c>
    </row>
    <row r="3" spans="2:23" ht="15" customHeight="1" thickBot="1">
      <c r="B3" s="38" t="s">
        <v>56</v>
      </c>
      <c r="C3" s="23"/>
      <c r="D3" s="24" t="s">
        <v>75</v>
      </c>
      <c r="E3" s="22" t="s">
        <v>57</v>
      </c>
      <c r="F3" s="28" t="s">
        <v>58</v>
      </c>
      <c r="G3" s="22" t="s">
        <v>59</v>
      </c>
      <c r="H3" s="28" t="s">
        <v>60</v>
      </c>
      <c r="I3" s="22" t="s">
        <v>61</v>
      </c>
      <c r="J3" s="28" t="s">
        <v>62</v>
      </c>
      <c r="K3" s="22" t="s">
        <v>63</v>
      </c>
      <c r="L3" s="28" t="s">
        <v>74</v>
      </c>
      <c r="M3" s="22" t="s">
        <v>64</v>
      </c>
      <c r="N3" s="28" t="s">
        <v>65</v>
      </c>
      <c r="O3" s="22" t="s">
        <v>66</v>
      </c>
      <c r="P3" s="28" t="s">
        <v>67</v>
      </c>
      <c r="Q3" s="22" t="s">
        <v>76</v>
      </c>
      <c r="R3" s="28" t="s">
        <v>68</v>
      </c>
      <c r="S3" s="22" t="s">
        <v>69</v>
      </c>
      <c r="T3" s="28" t="s">
        <v>70</v>
      </c>
      <c r="U3" s="22" t="s">
        <v>71</v>
      </c>
      <c r="V3" s="28" t="s">
        <v>72</v>
      </c>
      <c r="W3" s="22" t="s">
        <v>73</v>
      </c>
    </row>
    <row r="4" spans="2:23" ht="15" customHeight="1">
      <c r="B4" s="213" t="s">
        <v>98</v>
      </c>
      <c r="C4" s="214"/>
      <c r="D4" s="72">
        <f>'ｺｰﾄﾞ一覧'!D10</f>
        <v>162050</v>
      </c>
      <c r="E4" s="73">
        <f aca="true" t="shared" si="0" ref="E4:W4">D4+20</f>
        <v>162070</v>
      </c>
      <c r="F4" s="29">
        <f t="shared" si="0"/>
        <v>162090</v>
      </c>
      <c r="G4" s="27">
        <f t="shared" si="0"/>
        <v>162110</v>
      </c>
      <c r="H4" s="29">
        <f t="shared" si="0"/>
        <v>162130</v>
      </c>
      <c r="I4" s="27">
        <f t="shared" si="0"/>
        <v>162150</v>
      </c>
      <c r="J4" s="29">
        <f t="shared" si="0"/>
        <v>162170</v>
      </c>
      <c r="K4" s="27">
        <f t="shared" si="0"/>
        <v>162190</v>
      </c>
      <c r="L4" s="29">
        <f t="shared" si="0"/>
        <v>162210</v>
      </c>
      <c r="M4" s="27">
        <f t="shared" si="0"/>
        <v>162230</v>
      </c>
      <c r="N4" s="29">
        <f t="shared" si="0"/>
        <v>162250</v>
      </c>
      <c r="O4" s="27">
        <f t="shared" si="0"/>
        <v>162270</v>
      </c>
      <c r="P4" s="29">
        <f t="shared" si="0"/>
        <v>162290</v>
      </c>
      <c r="Q4" s="27">
        <f t="shared" si="0"/>
        <v>162310</v>
      </c>
      <c r="R4" s="29">
        <f t="shared" si="0"/>
        <v>162330</v>
      </c>
      <c r="S4" s="27">
        <f t="shared" si="0"/>
        <v>162350</v>
      </c>
      <c r="T4" s="29">
        <f t="shared" si="0"/>
        <v>162370</v>
      </c>
      <c r="U4" s="27">
        <f t="shared" si="0"/>
        <v>162390</v>
      </c>
      <c r="V4" s="29">
        <f t="shared" si="0"/>
        <v>162410</v>
      </c>
      <c r="W4" s="27">
        <f t="shared" si="0"/>
        <v>162430</v>
      </c>
    </row>
    <row r="5" spans="2:23" ht="15" customHeight="1" thickBot="1">
      <c r="B5" s="211" t="s">
        <v>97</v>
      </c>
      <c r="C5" s="212"/>
      <c r="D5" s="127">
        <f>('基本'!C4+'基本'!C15)*2</f>
        <v>9830</v>
      </c>
      <c r="E5" s="125">
        <f>'基本'!C5*2+'基本'!C17*2</f>
        <v>14100</v>
      </c>
      <c r="F5" s="110">
        <f>'基本'!C7*2+J1</f>
        <v>15380</v>
      </c>
      <c r="G5" s="109">
        <f>'基本'!C7*2+'基本'!C9*2+J1</f>
        <v>17220</v>
      </c>
      <c r="H5" s="110">
        <f>'基本'!C7*2+'基本'!C9*2*2+J1</f>
        <v>19060</v>
      </c>
      <c r="I5" s="109">
        <f>'基本'!C7*2+'基本'!C9*3*2+J1</f>
        <v>20900</v>
      </c>
      <c r="J5" s="110">
        <f>'基本'!C7*2+'基本'!C9*4*2+J1</f>
        <v>22740</v>
      </c>
      <c r="K5" s="109">
        <f>'基本'!C7*2+'基本'!C9*5*2+J1</f>
        <v>24580</v>
      </c>
      <c r="L5" s="110">
        <f>'基本'!C7*2+'基本'!C9*6*2+J1</f>
        <v>26420</v>
      </c>
      <c r="M5" s="109">
        <f>'基本'!C7*2+'基本'!C9*7*2+J1</f>
        <v>28260</v>
      </c>
      <c r="N5" s="109">
        <f>'基本'!C7*2+'基本'!C9*8*2+J1</f>
        <v>30100</v>
      </c>
      <c r="O5" s="109">
        <f>'基本'!C7*2+'基本'!C9*9*2+J1</f>
        <v>31940</v>
      </c>
      <c r="P5" s="109">
        <f>'基本'!C7*2+'基本'!C9*10*2+J1</f>
        <v>33780</v>
      </c>
      <c r="Q5" s="109">
        <f>'基本'!C7*2+'基本'!C9*11*2+J1</f>
        <v>35620</v>
      </c>
      <c r="R5" s="109">
        <f>'基本'!C7*2+'基本'!C9*12*2+J1</f>
        <v>37460</v>
      </c>
      <c r="S5" s="109">
        <f>'基本'!C7*2+'基本'!C9*13*2+J1</f>
        <v>39300</v>
      </c>
      <c r="T5" s="109">
        <f>'基本'!C7*2+'基本'!C9*14*2+J1</f>
        <v>41140</v>
      </c>
      <c r="U5" s="109">
        <f>'基本'!C7*2+'基本'!C9*15*2+J1</f>
        <v>42980</v>
      </c>
      <c r="V5" s="109">
        <f>'基本'!C7*2+'基本'!C9*16*2+J1</f>
        <v>44820</v>
      </c>
      <c r="W5" s="109">
        <f>'基本'!C7*2+'基本'!C9*17*2+J1</f>
        <v>46660</v>
      </c>
    </row>
    <row r="6" spans="2:23" ht="15" customHeight="1">
      <c r="B6" s="215" t="s">
        <v>77</v>
      </c>
      <c r="C6" s="216"/>
      <c r="D6" s="73">
        <f>D4+1</f>
        <v>162051</v>
      </c>
      <c r="E6" s="73">
        <f>D6+20</f>
        <v>162071</v>
      </c>
      <c r="F6" s="73">
        <f>E6+20</f>
        <v>162091</v>
      </c>
      <c r="G6" s="73">
        <f aca="true" t="shared" si="1" ref="G6:W6">F6+20</f>
        <v>162111</v>
      </c>
      <c r="H6" s="73">
        <f t="shared" si="1"/>
        <v>162131</v>
      </c>
      <c r="I6" s="73">
        <f t="shared" si="1"/>
        <v>162151</v>
      </c>
      <c r="J6" s="73">
        <f t="shared" si="1"/>
        <v>162171</v>
      </c>
      <c r="K6" s="73">
        <f t="shared" si="1"/>
        <v>162191</v>
      </c>
      <c r="L6" s="73">
        <f t="shared" si="1"/>
        <v>162211</v>
      </c>
      <c r="M6" s="73">
        <f t="shared" si="1"/>
        <v>162231</v>
      </c>
      <c r="N6" s="73">
        <f t="shared" si="1"/>
        <v>162251</v>
      </c>
      <c r="O6" s="73">
        <f t="shared" si="1"/>
        <v>162271</v>
      </c>
      <c r="P6" s="73">
        <f t="shared" si="1"/>
        <v>162291</v>
      </c>
      <c r="Q6" s="73">
        <f t="shared" si="1"/>
        <v>162311</v>
      </c>
      <c r="R6" s="73">
        <f t="shared" si="1"/>
        <v>162331</v>
      </c>
      <c r="S6" s="73">
        <f t="shared" si="1"/>
        <v>162351</v>
      </c>
      <c r="T6" s="73">
        <f t="shared" si="1"/>
        <v>162371</v>
      </c>
      <c r="U6" s="73">
        <f t="shared" si="1"/>
        <v>162391</v>
      </c>
      <c r="V6" s="73">
        <f t="shared" si="1"/>
        <v>162411</v>
      </c>
      <c r="W6" s="195">
        <f t="shared" si="1"/>
        <v>162431</v>
      </c>
    </row>
    <row r="7" spans="2:23" ht="15" customHeight="1" thickBot="1">
      <c r="B7" s="217" t="s">
        <v>78</v>
      </c>
      <c r="C7" s="212"/>
      <c r="D7" s="126">
        <f>('基本'!C4+'基本'!C15+'基本'!C17)*2</f>
        <v>14930</v>
      </c>
      <c r="E7" s="126">
        <f>E5+J1</f>
        <v>16400</v>
      </c>
      <c r="F7" s="111">
        <f>F5+J1</f>
        <v>17680</v>
      </c>
      <c r="G7" s="111">
        <f>G5+J1</f>
        <v>19520</v>
      </c>
      <c r="H7" s="112">
        <f>H5+J1</f>
        <v>21360</v>
      </c>
      <c r="I7" s="111">
        <f>I5+J1</f>
        <v>23200</v>
      </c>
      <c r="J7" s="111">
        <f>J5+J1</f>
        <v>25040</v>
      </c>
      <c r="K7" s="111">
        <f>K5+J1</f>
        <v>26880</v>
      </c>
      <c r="L7" s="111">
        <f>L5+J1</f>
        <v>28720</v>
      </c>
      <c r="M7" s="111">
        <f>M5+J1</f>
        <v>30560</v>
      </c>
      <c r="N7" s="111">
        <f>N5+J1</f>
        <v>32400</v>
      </c>
      <c r="O7" s="111">
        <f>O5+J1</f>
        <v>34240</v>
      </c>
      <c r="P7" s="111">
        <f>P5+J1</f>
        <v>36080</v>
      </c>
      <c r="Q7" s="111">
        <f>Q5+J1</f>
        <v>37920</v>
      </c>
      <c r="R7" s="111">
        <f>R5+J1</f>
        <v>39760</v>
      </c>
      <c r="S7" s="111">
        <f>S5+J1</f>
        <v>41600</v>
      </c>
      <c r="T7" s="111">
        <f>T5+J1</f>
        <v>43440</v>
      </c>
      <c r="U7" s="111">
        <f>U5+J1</f>
        <v>45280</v>
      </c>
      <c r="V7" s="113">
        <f>V5+J1</f>
        <v>47120</v>
      </c>
      <c r="W7" s="111">
        <f>W5+J1</f>
        <v>48960</v>
      </c>
    </row>
    <row r="8" spans="2:23" ht="15" customHeight="1">
      <c r="B8" s="215" t="s">
        <v>77</v>
      </c>
      <c r="C8" s="216"/>
      <c r="D8" s="74">
        <f>D6+1</f>
        <v>162052</v>
      </c>
      <c r="E8" s="75">
        <f>D8+20</f>
        <v>162072</v>
      </c>
      <c r="F8" s="33">
        <f>E8+20</f>
        <v>162092</v>
      </c>
      <c r="G8" s="75">
        <f>F8+20</f>
        <v>162112</v>
      </c>
      <c r="H8" s="33">
        <f aca="true" t="shared" si="2" ref="H8:W8">G8+20</f>
        <v>162132</v>
      </c>
      <c r="I8" s="32">
        <f t="shared" si="2"/>
        <v>162152</v>
      </c>
      <c r="J8" s="33">
        <f t="shared" si="2"/>
        <v>162172</v>
      </c>
      <c r="K8" s="32">
        <f t="shared" si="2"/>
        <v>162192</v>
      </c>
      <c r="L8" s="33">
        <f t="shared" si="2"/>
        <v>162212</v>
      </c>
      <c r="M8" s="27">
        <f t="shared" si="2"/>
        <v>162232</v>
      </c>
      <c r="N8" s="33">
        <f t="shared" si="2"/>
        <v>162252</v>
      </c>
      <c r="O8" s="27">
        <f t="shared" si="2"/>
        <v>162272</v>
      </c>
      <c r="P8" s="33">
        <f t="shared" si="2"/>
        <v>162292</v>
      </c>
      <c r="Q8" s="27">
        <f t="shared" si="2"/>
        <v>162312</v>
      </c>
      <c r="R8" s="33">
        <f t="shared" si="2"/>
        <v>162332</v>
      </c>
      <c r="S8" s="27">
        <f t="shared" si="2"/>
        <v>162352</v>
      </c>
      <c r="T8" s="33">
        <f t="shared" si="2"/>
        <v>162372</v>
      </c>
      <c r="U8" s="27">
        <f t="shared" si="2"/>
        <v>162392</v>
      </c>
      <c r="V8" s="25">
        <f t="shared" si="2"/>
        <v>162412</v>
      </c>
      <c r="W8" s="27">
        <f t="shared" si="2"/>
        <v>162432</v>
      </c>
    </row>
    <row r="9" spans="2:23" ht="15" customHeight="1" thickBot="1">
      <c r="B9" s="217" t="s">
        <v>79</v>
      </c>
      <c r="C9" s="212"/>
      <c r="D9" s="127">
        <f>D7+J1</f>
        <v>17230</v>
      </c>
      <c r="E9" s="125">
        <f>E7+J1</f>
        <v>18700</v>
      </c>
      <c r="F9" s="110">
        <f>F7+J1</f>
        <v>19980</v>
      </c>
      <c r="G9" s="109">
        <f>G7+J1</f>
        <v>21820</v>
      </c>
      <c r="H9" s="110">
        <f>H7+J1</f>
        <v>23660</v>
      </c>
      <c r="I9" s="109">
        <f>I7+J1</f>
        <v>25500</v>
      </c>
      <c r="J9" s="109">
        <f>J7+J1</f>
        <v>27340</v>
      </c>
      <c r="K9" s="109">
        <f>K7+J1</f>
        <v>29180</v>
      </c>
      <c r="L9" s="108">
        <f>L7+J1</f>
        <v>31020</v>
      </c>
      <c r="M9" s="109">
        <f>M7+J1</f>
        <v>32860</v>
      </c>
      <c r="N9" s="110">
        <f>N7+J1</f>
        <v>34700</v>
      </c>
      <c r="O9" s="109">
        <f>O7+J1</f>
        <v>36540</v>
      </c>
      <c r="P9" s="110">
        <f>P7+J1</f>
        <v>38380</v>
      </c>
      <c r="Q9" s="109">
        <f>Q7+J1</f>
        <v>40220</v>
      </c>
      <c r="R9" s="110">
        <f>R7+J1</f>
        <v>42060</v>
      </c>
      <c r="S9" s="109">
        <f>S7+J1</f>
        <v>43900</v>
      </c>
      <c r="T9" s="110">
        <f>T7+J1</f>
        <v>45740</v>
      </c>
      <c r="U9" s="109">
        <f>U7+J1</f>
        <v>47580</v>
      </c>
      <c r="V9" s="108">
        <f>V7+J1</f>
        <v>49420</v>
      </c>
      <c r="W9" s="109">
        <f>W7+J1</f>
        <v>51260</v>
      </c>
    </row>
    <row r="10" spans="2:23" ht="15" customHeight="1">
      <c r="B10" s="215" t="s">
        <v>77</v>
      </c>
      <c r="C10" s="216"/>
      <c r="D10" s="27">
        <f>D8+1</f>
        <v>162053</v>
      </c>
      <c r="E10" s="27">
        <f>D10+20</f>
        <v>162073</v>
      </c>
      <c r="F10" s="34">
        <f aca="true" t="shared" si="3" ref="F10:W10">E10+20</f>
        <v>162093</v>
      </c>
      <c r="G10" s="27">
        <f t="shared" si="3"/>
        <v>162113</v>
      </c>
      <c r="H10" s="34">
        <f t="shared" si="3"/>
        <v>162133</v>
      </c>
      <c r="I10" s="27">
        <f t="shared" si="3"/>
        <v>162153</v>
      </c>
      <c r="J10" s="25">
        <f t="shared" si="3"/>
        <v>162173</v>
      </c>
      <c r="K10" s="27">
        <f t="shared" si="3"/>
        <v>162193</v>
      </c>
      <c r="L10" s="29">
        <f t="shared" si="3"/>
        <v>162213</v>
      </c>
      <c r="M10" s="27">
        <f t="shared" si="3"/>
        <v>162233</v>
      </c>
      <c r="N10" s="29">
        <f t="shared" si="3"/>
        <v>162253</v>
      </c>
      <c r="O10" s="27">
        <f t="shared" si="3"/>
        <v>162273</v>
      </c>
      <c r="P10" s="29">
        <f t="shared" si="3"/>
        <v>162293</v>
      </c>
      <c r="Q10" s="27">
        <f t="shared" si="3"/>
        <v>162313</v>
      </c>
      <c r="R10" s="29">
        <f t="shared" si="3"/>
        <v>162333</v>
      </c>
      <c r="S10" s="27">
        <f t="shared" si="3"/>
        <v>162353</v>
      </c>
      <c r="T10" s="29">
        <f t="shared" si="3"/>
        <v>162373</v>
      </c>
      <c r="U10" s="27">
        <f t="shared" si="3"/>
        <v>162393</v>
      </c>
      <c r="V10" s="25">
        <f t="shared" si="3"/>
        <v>162413</v>
      </c>
      <c r="W10" s="27">
        <f t="shared" si="3"/>
        <v>162433</v>
      </c>
    </row>
    <row r="11" spans="2:23" ht="15" customHeight="1" thickBot="1">
      <c r="B11" s="217" t="s">
        <v>80</v>
      </c>
      <c r="C11" s="212"/>
      <c r="D11" s="111">
        <f>D9+J1</f>
        <v>19530</v>
      </c>
      <c r="E11" s="111">
        <f>E9+J1</f>
        <v>21000</v>
      </c>
      <c r="F11" s="112">
        <f>F9+J1</f>
        <v>22280</v>
      </c>
      <c r="G11" s="111">
        <f>G9+J1</f>
        <v>24120</v>
      </c>
      <c r="H11" s="112">
        <f>H9+J1</f>
        <v>25960</v>
      </c>
      <c r="I11" s="111">
        <f>I9+J1</f>
        <v>27800</v>
      </c>
      <c r="J11" s="114">
        <f>J9+J1</f>
        <v>29640</v>
      </c>
      <c r="K11" s="114">
        <f>K9+J1</f>
        <v>31480</v>
      </c>
      <c r="L11" s="115">
        <f>L9+J1</f>
        <v>33320</v>
      </c>
      <c r="M11" s="114">
        <f>M9+J1</f>
        <v>35160</v>
      </c>
      <c r="N11" s="116">
        <f>N9+J1</f>
        <v>37000</v>
      </c>
      <c r="O11" s="114">
        <f>O9+J1</f>
        <v>38840</v>
      </c>
      <c r="P11" s="116">
        <f>P9+J1</f>
        <v>40680</v>
      </c>
      <c r="Q11" s="114">
        <f>Q9+J1</f>
        <v>42520</v>
      </c>
      <c r="R11" s="116">
        <f>R9+J1</f>
        <v>44360</v>
      </c>
      <c r="S11" s="114">
        <f>S9+J1</f>
        <v>46200</v>
      </c>
      <c r="T11" s="116">
        <f>T9+J1</f>
        <v>48040</v>
      </c>
      <c r="U11" s="114">
        <f>U9+J1</f>
        <v>49880</v>
      </c>
      <c r="V11" s="115">
        <f>V9+J1</f>
        <v>51720</v>
      </c>
      <c r="W11" s="114">
        <f>W9+J1</f>
        <v>53560</v>
      </c>
    </row>
    <row r="12" spans="2:23" ht="15" customHeight="1">
      <c r="B12" s="215" t="s">
        <v>77</v>
      </c>
      <c r="C12" s="216"/>
      <c r="D12" s="27">
        <f>D10+1</f>
        <v>162054</v>
      </c>
      <c r="E12" s="27">
        <f>D12+20</f>
        <v>162074</v>
      </c>
      <c r="F12" s="34">
        <f aca="true" t="shared" si="4" ref="F12:W12">E12+20</f>
        <v>162094</v>
      </c>
      <c r="G12" s="27">
        <f t="shared" si="4"/>
        <v>162114</v>
      </c>
      <c r="H12" s="34">
        <f t="shared" si="4"/>
        <v>162134</v>
      </c>
      <c r="I12" s="32">
        <f t="shared" si="4"/>
        <v>162154</v>
      </c>
      <c r="J12" s="33">
        <f t="shared" si="4"/>
        <v>162174</v>
      </c>
      <c r="K12" s="32">
        <f t="shared" si="4"/>
        <v>162194</v>
      </c>
      <c r="L12" s="33">
        <f t="shared" si="4"/>
        <v>162214</v>
      </c>
      <c r="M12" s="32">
        <f t="shared" si="4"/>
        <v>162234</v>
      </c>
      <c r="N12" s="33">
        <f t="shared" si="4"/>
        <v>162254</v>
      </c>
      <c r="O12" s="32">
        <f t="shared" si="4"/>
        <v>162274</v>
      </c>
      <c r="P12" s="33">
        <f t="shared" si="4"/>
        <v>162294</v>
      </c>
      <c r="Q12" s="32">
        <f t="shared" si="4"/>
        <v>162314</v>
      </c>
      <c r="R12" s="33">
        <f t="shared" si="4"/>
        <v>162334</v>
      </c>
      <c r="S12" s="32">
        <f t="shared" si="4"/>
        <v>162354</v>
      </c>
      <c r="T12" s="33">
        <f t="shared" si="4"/>
        <v>162374</v>
      </c>
      <c r="U12" s="32">
        <f t="shared" si="4"/>
        <v>162394</v>
      </c>
      <c r="V12" s="31">
        <f t="shared" si="4"/>
        <v>162414</v>
      </c>
      <c r="W12" s="32">
        <f t="shared" si="4"/>
        <v>162434</v>
      </c>
    </row>
    <row r="13" spans="2:23" ht="15" customHeight="1" thickBot="1">
      <c r="B13" s="217" t="s">
        <v>156</v>
      </c>
      <c r="C13" s="212"/>
      <c r="D13" s="111">
        <f>D11+J1</f>
        <v>21830</v>
      </c>
      <c r="E13" s="111">
        <f>E11+J1</f>
        <v>23300</v>
      </c>
      <c r="F13" s="112">
        <f>F11+J1</f>
        <v>24580</v>
      </c>
      <c r="G13" s="111">
        <f>G11+J1</f>
        <v>26420</v>
      </c>
      <c r="H13" s="112">
        <f>H11+J1</f>
        <v>28260</v>
      </c>
      <c r="I13" s="111">
        <f>I11+J1</f>
        <v>30100</v>
      </c>
      <c r="J13" s="114">
        <f>J11+J1</f>
        <v>31940</v>
      </c>
      <c r="K13" s="114">
        <f>K11+J1</f>
        <v>33780</v>
      </c>
      <c r="L13" s="115">
        <f>L11+J1</f>
        <v>35620</v>
      </c>
      <c r="M13" s="114">
        <f>M11+J1</f>
        <v>37460</v>
      </c>
      <c r="N13" s="116">
        <f>N11+J1</f>
        <v>39300</v>
      </c>
      <c r="O13" s="114">
        <f>O11+J1</f>
        <v>41140</v>
      </c>
      <c r="P13" s="116">
        <f>P11+J1</f>
        <v>42980</v>
      </c>
      <c r="Q13" s="114">
        <f>Q11+J1</f>
        <v>44820</v>
      </c>
      <c r="R13" s="116">
        <f>R11+J1</f>
        <v>46660</v>
      </c>
      <c r="S13" s="114">
        <f>S11+J1</f>
        <v>48500</v>
      </c>
      <c r="T13" s="116">
        <f>T11+J1</f>
        <v>50340</v>
      </c>
      <c r="U13" s="114">
        <f>U11+J1</f>
        <v>52180</v>
      </c>
      <c r="V13" s="115">
        <f>V11+J1</f>
        <v>54020</v>
      </c>
      <c r="W13" s="114">
        <f>W11+J1</f>
        <v>55860</v>
      </c>
    </row>
    <row r="14" spans="2:23" ht="15" customHeight="1">
      <c r="B14" s="215" t="s">
        <v>77</v>
      </c>
      <c r="C14" s="216"/>
      <c r="D14" s="31">
        <f>D12+1</f>
        <v>162055</v>
      </c>
      <c r="E14" s="32">
        <f>D14+20</f>
        <v>162075</v>
      </c>
      <c r="F14" s="33">
        <f aca="true" t="shared" si="5" ref="F14:W14">E14+20</f>
        <v>162095</v>
      </c>
      <c r="G14" s="32">
        <f t="shared" si="5"/>
        <v>162115</v>
      </c>
      <c r="H14" s="33">
        <f t="shared" si="5"/>
        <v>162135</v>
      </c>
      <c r="I14" s="27">
        <f t="shared" si="5"/>
        <v>162155</v>
      </c>
      <c r="J14" s="29">
        <f t="shared" si="5"/>
        <v>162175</v>
      </c>
      <c r="K14" s="27">
        <f t="shared" si="5"/>
        <v>162195</v>
      </c>
      <c r="L14" s="29">
        <f t="shared" si="5"/>
        <v>162215</v>
      </c>
      <c r="M14" s="27">
        <f t="shared" si="5"/>
        <v>162235</v>
      </c>
      <c r="N14" s="29">
        <f t="shared" si="5"/>
        <v>162255</v>
      </c>
      <c r="O14" s="27">
        <f t="shared" si="5"/>
        <v>162275</v>
      </c>
      <c r="P14" s="29">
        <f t="shared" si="5"/>
        <v>162295</v>
      </c>
      <c r="Q14" s="27">
        <f t="shared" si="5"/>
        <v>162315</v>
      </c>
      <c r="R14" s="29">
        <f t="shared" si="5"/>
        <v>162335</v>
      </c>
      <c r="S14" s="27">
        <f t="shared" si="5"/>
        <v>162355</v>
      </c>
      <c r="T14" s="29">
        <f t="shared" si="5"/>
        <v>162375</v>
      </c>
      <c r="U14" s="27">
        <f t="shared" si="5"/>
        <v>162395</v>
      </c>
      <c r="V14" s="25">
        <f t="shared" si="5"/>
        <v>162415</v>
      </c>
      <c r="W14" s="27">
        <f t="shared" si="5"/>
        <v>162435</v>
      </c>
    </row>
    <row r="15" spans="2:23" ht="15" customHeight="1" thickBot="1">
      <c r="B15" s="217" t="s">
        <v>81</v>
      </c>
      <c r="C15" s="212"/>
      <c r="D15" s="108">
        <f>D13+J1</f>
        <v>24130</v>
      </c>
      <c r="E15" s="109">
        <f>E13+J1</f>
        <v>25600</v>
      </c>
      <c r="F15" s="110">
        <f>F13+J1</f>
        <v>26880</v>
      </c>
      <c r="G15" s="109">
        <f>G13+J1</f>
        <v>28720</v>
      </c>
      <c r="H15" s="110">
        <f>H13+J1</f>
        <v>30560</v>
      </c>
      <c r="I15" s="111">
        <f>I13+J1</f>
        <v>32400</v>
      </c>
      <c r="J15" s="114">
        <f>J13+J1</f>
        <v>34240</v>
      </c>
      <c r="K15" s="114">
        <f>K13+J1</f>
        <v>36080</v>
      </c>
      <c r="L15" s="115">
        <f>L13+J1</f>
        <v>37920</v>
      </c>
      <c r="M15" s="114">
        <f>M13+J1</f>
        <v>39760</v>
      </c>
      <c r="N15" s="116">
        <f>N13+J1</f>
        <v>41600</v>
      </c>
      <c r="O15" s="114">
        <f>O13+J1</f>
        <v>43440</v>
      </c>
      <c r="P15" s="116">
        <f>P13+J1</f>
        <v>45280</v>
      </c>
      <c r="Q15" s="114">
        <f>Q13+J1</f>
        <v>47120</v>
      </c>
      <c r="R15" s="116">
        <f>R13+J1</f>
        <v>48960</v>
      </c>
      <c r="S15" s="114">
        <f>S13+J1</f>
        <v>50800</v>
      </c>
      <c r="T15" s="116">
        <f>T13+J1</f>
        <v>52640</v>
      </c>
      <c r="U15" s="114">
        <f>U13+J1</f>
        <v>54480</v>
      </c>
      <c r="V15" s="115">
        <f>V13+J1</f>
        <v>56320</v>
      </c>
      <c r="W15" s="114">
        <f>W13+J1</f>
        <v>58160</v>
      </c>
    </row>
    <row r="16" spans="2:23" ht="15" customHeight="1">
      <c r="B16" s="215" t="s">
        <v>77</v>
      </c>
      <c r="C16" s="216"/>
      <c r="D16" s="25">
        <f>D14+1</f>
        <v>162056</v>
      </c>
      <c r="E16" s="27">
        <f>D16+20</f>
        <v>162076</v>
      </c>
      <c r="F16" s="29">
        <f aca="true" t="shared" si="6" ref="F16:W16">E16+20</f>
        <v>162096</v>
      </c>
      <c r="G16" s="27">
        <f t="shared" si="6"/>
        <v>162116</v>
      </c>
      <c r="H16" s="34">
        <f t="shared" si="6"/>
        <v>162136</v>
      </c>
      <c r="I16" s="32">
        <f t="shared" si="6"/>
        <v>162156</v>
      </c>
      <c r="J16" s="33">
        <f t="shared" si="6"/>
        <v>162176</v>
      </c>
      <c r="K16" s="32">
        <f t="shared" si="6"/>
        <v>162196</v>
      </c>
      <c r="L16" s="33">
        <f t="shared" si="6"/>
        <v>162216</v>
      </c>
      <c r="M16" s="32">
        <f t="shared" si="6"/>
        <v>162236</v>
      </c>
      <c r="N16" s="33">
        <f t="shared" si="6"/>
        <v>162256</v>
      </c>
      <c r="O16" s="32">
        <f t="shared" si="6"/>
        <v>162276</v>
      </c>
      <c r="P16" s="33">
        <f t="shared" si="6"/>
        <v>162296</v>
      </c>
      <c r="Q16" s="32">
        <f t="shared" si="6"/>
        <v>162316</v>
      </c>
      <c r="R16" s="33">
        <f t="shared" si="6"/>
        <v>162336</v>
      </c>
      <c r="S16" s="32">
        <f t="shared" si="6"/>
        <v>162356</v>
      </c>
      <c r="T16" s="33">
        <f t="shared" si="6"/>
        <v>162376</v>
      </c>
      <c r="U16" s="32">
        <f t="shared" si="6"/>
        <v>162396</v>
      </c>
      <c r="V16" s="31">
        <f t="shared" si="6"/>
        <v>162416</v>
      </c>
      <c r="W16" s="32">
        <f t="shared" si="6"/>
        <v>162436</v>
      </c>
    </row>
    <row r="17" spans="2:23" ht="15" customHeight="1" thickBot="1">
      <c r="B17" s="217" t="s">
        <v>82</v>
      </c>
      <c r="C17" s="212"/>
      <c r="D17" s="113">
        <f>D15+J1</f>
        <v>26430</v>
      </c>
      <c r="E17" s="111">
        <f>E15+J1</f>
        <v>27900</v>
      </c>
      <c r="F17" s="117">
        <f>F15+J1</f>
        <v>29180</v>
      </c>
      <c r="G17" s="111">
        <f>G15+J1</f>
        <v>31020</v>
      </c>
      <c r="H17" s="112">
        <f>H15+J1</f>
        <v>32860</v>
      </c>
      <c r="I17" s="111">
        <f>I15+J1</f>
        <v>34700</v>
      </c>
      <c r="J17" s="114">
        <f>J15+J1</f>
        <v>36540</v>
      </c>
      <c r="K17" s="114">
        <f>K15+J1</f>
        <v>38380</v>
      </c>
      <c r="L17" s="115">
        <f>L15+J1</f>
        <v>40220</v>
      </c>
      <c r="M17" s="114">
        <f>M15+J1</f>
        <v>42060</v>
      </c>
      <c r="N17" s="116">
        <f>N15+J1</f>
        <v>43900</v>
      </c>
      <c r="O17" s="114">
        <f>O15+J1</f>
        <v>45740</v>
      </c>
      <c r="P17" s="116">
        <f>P15+J1</f>
        <v>47580</v>
      </c>
      <c r="Q17" s="114">
        <f>Q15+J1</f>
        <v>49420</v>
      </c>
      <c r="R17" s="116">
        <f>R15+J1</f>
        <v>51260</v>
      </c>
      <c r="S17" s="114">
        <f>S15+J1</f>
        <v>53100</v>
      </c>
      <c r="T17" s="116">
        <f>T15+J1</f>
        <v>54940</v>
      </c>
      <c r="U17" s="114">
        <f>U15+J1</f>
        <v>56780</v>
      </c>
      <c r="V17" s="115">
        <f>V15+J1</f>
        <v>58620</v>
      </c>
      <c r="W17" s="114">
        <f>W15+J1</f>
        <v>60460</v>
      </c>
    </row>
    <row r="18" spans="2:23" ht="15" customHeight="1">
      <c r="B18" s="215" t="s">
        <v>77</v>
      </c>
      <c r="C18" s="216"/>
      <c r="D18" s="31">
        <f>D16+1</f>
        <v>162057</v>
      </c>
      <c r="E18" s="32">
        <f>D18+20</f>
        <v>162077</v>
      </c>
      <c r="F18" s="33">
        <f aca="true" t="shared" si="7" ref="F18:W18">E18+20</f>
        <v>162097</v>
      </c>
      <c r="G18" s="32">
        <f t="shared" si="7"/>
        <v>162117</v>
      </c>
      <c r="H18" s="33">
        <f t="shared" si="7"/>
        <v>162137</v>
      </c>
      <c r="I18" s="27">
        <f t="shared" si="7"/>
        <v>162157</v>
      </c>
      <c r="J18" s="29">
        <f t="shared" si="7"/>
        <v>162177</v>
      </c>
      <c r="K18" s="27">
        <f t="shared" si="7"/>
        <v>162197</v>
      </c>
      <c r="L18" s="29">
        <f t="shared" si="7"/>
        <v>162217</v>
      </c>
      <c r="M18" s="27">
        <f t="shared" si="7"/>
        <v>162237</v>
      </c>
      <c r="N18" s="29">
        <f t="shared" si="7"/>
        <v>162257</v>
      </c>
      <c r="O18" s="27">
        <f t="shared" si="7"/>
        <v>162277</v>
      </c>
      <c r="P18" s="29">
        <f t="shared" si="7"/>
        <v>162297</v>
      </c>
      <c r="Q18" s="27">
        <f t="shared" si="7"/>
        <v>162317</v>
      </c>
      <c r="R18" s="29">
        <f t="shared" si="7"/>
        <v>162337</v>
      </c>
      <c r="S18" s="27">
        <f t="shared" si="7"/>
        <v>162357</v>
      </c>
      <c r="T18" s="29">
        <f t="shared" si="7"/>
        <v>162377</v>
      </c>
      <c r="U18" s="27">
        <f t="shared" si="7"/>
        <v>162397</v>
      </c>
      <c r="V18" s="25">
        <f t="shared" si="7"/>
        <v>162417</v>
      </c>
      <c r="W18" s="27">
        <f t="shared" si="7"/>
        <v>162437</v>
      </c>
    </row>
    <row r="19" spans="2:23" ht="15" customHeight="1" thickBot="1">
      <c r="B19" s="217" t="s">
        <v>83</v>
      </c>
      <c r="C19" s="212"/>
      <c r="D19" s="108">
        <f>D17+J1</f>
        <v>28730</v>
      </c>
      <c r="E19" s="109">
        <f>E17+J1</f>
        <v>30200</v>
      </c>
      <c r="F19" s="110">
        <f>F17+J1</f>
        <v>31480</v>
      </c>
      <c r="G19" s="109">
        <f>G17+J1</f>
        <v>33320</v>
      </c>
      <c r="H19" s="110">
        <f>H17+J1</f>
        <v>35160</v>
      </c>
      <c r="I19" s="111">
        <f>I17+J1</f>
        <v>37000</v>
      </c>
      <c r="J19" s="114">
        <f>J17+J1</f>
        <v>38840</v>
      </c>
      <c r="K19" s="114">
        <f>K17+J1</f>
        <v>40680</v>
      </c>
      <c r="L19" s="115">
        <f>L17+J1</f>
        <v>42520</v>
      </c>
      <c r="M19" s="114">
        <f>M17+J1</f>
        <v>44360</v>
      </c>
      <c r="N19" s="116">
        <f>N17+J1</f>
        <v>46200</v>
      </c>
      <c r="O19" s="114">
        <f>O17+J1</f>
        <v>48040</v>
      </c>
      <c r="P19" s="116">
        <f>P17+J1</f>
        <v>49880</v>
      </c>
      <c r="Q19" s="114">
        <f>Q17+J1</f>
        <v>51720</v>
      </c>
      <c r="R19" s="116">
        <f>R17+J1</f>
        <v>53560</v>
      </c>
      <c r="S19" s="114">
        <f>S17+J1</f>
        <v>55400</v>
      </c>
      <c r="T19" s="116">
        <f>T17+J1</f>
        <v>57240</v>
      </c>
      <c r="U19" s="114">
        <f>U17+J1</f>
        <v>59080</v>
      </c>
      <c r="V19" s="115">
        <f>V17+J1</f>
        <v>60920</v>
      </c>
      <c r="W19" s="114">
        <f>W17+J1</f>
        <v>62760</v>
      </c>
    </row>
    <row r="20" spans="2:23" ht="15" customHeight="1">
      <c r="B20" s="215" t="s">
        <v>77</v>
      </c>
      <c r="C20" s="216"/>
      <c r="D20" s="25">
        <f>D18+1</f>
        <v>162058</v>
      </c>
      <c r="E20" s="27">
        <f>D20+20</f>
        <v>162078</v>
      </c>
      <c r="F20" s="29">
        <f aca="true" t="shared" si="8" ref="F20:W20">E20+20</f>
        <v>162098</v>
      </c>
      <c r="G20" s="27">
        <f t="shared" si="8"/>
        <v>162118</v>
      </c>
      <c r="H20" s="34">
        <f t="shared" si="8"/>
        <v>162138</v>
      </c>
      <c r="I20" s="32">
        <f t="shared" si="8"/>
        <v>162158</v>
      </c>
      <c r="J20" s="33">
        <f t="shared" si="8"/>
        <v>162178</v>
      </c>
      <c r="K20" s="32">
        <f t="shared" si="8"/>
        <v>162198</v>
      </c>
      <c r="L20" s="33">
        <f t="shared" si="8"/>
        <v>162218</v>
      </c>
      <c r="M20" s="32">
        <f t="shared" si="8"/>
        <v>162238</v>
      </c>
      <c r="N20" s="33">
        <f t="shared" si="8"/>
        <v>162258</v>
      </c>
      <c r="O20" s="32">
        <f t="shared" si="8"/>
        <v>162278</v>
      </c>
      <c r="P20" s="33">
        <f t="shared" si="8"/>
        <v>162298</v>
      </c>
      <c r="Q20" s="32">
        <f t="shared" si="8"/>
        <v>162318</v>
      </c>
      <c r="R20" s="33">
        <f t="shared" si="8"/>
        <v>162338</v>
      </c>
      <c r="S20" s="32">
        <f t="shared" si="8"/>
        <v>162358</v>
      </c>
      <c r="T20" s="33">
        <f t="shared" si="8"/>
        <v>162378</v>
      </c>
      <c r="U20" s="32">
        <f t="shared" si="8"/>
        <v>162398</v>
      </c>
      <c r="V20" s="31">
        <f t="shared" si="8"/>
        <v>162418</v>
      </c>
      <c r="W20" s="32">
        <f t="shared" si="8"/>
        <v>162438</v>
      </c>
    </row>
    <row r="21" spans="2:23" ht="15" customHeight="1" thickBot="1">
      <c r="B21" s="217" t="s">
        <v>84</v>
      </c>
      <c r="C21" s="212"/>
      <c r="D21" s="113">
        <f>D19+J1</f>
        <v>31030</v>
      </c>
      <c r="E21" s="111">
        <f>E19+J1</f>
        <v>32500</v>
      </c>
      <c r="F21" s="117">
        <f>F19+J1</f>
        <v>33780</v>
      </c>
      <c r="G21" s="111">
        <f>G19+J1</f>
        <v>35620</v>
      </c>
      <c r="H21" s="112">
        <f>H19+J1</f>
        <v>37460</v>
      </c>
      <c r="I21" s="111">
        <f>I19+J1</f>
        <v>39300</v>
      </c>
      <c r="J21" s="114">
        <f>J19+J1</f>
        <v>41140</v>
      </c>
      <c r="K21" s="114">
        <f>K19+J1</f>
        <v>42980</v>
      </c>
      <c r="L21" s="115">
        <f>L19+J1</f>
        <v>44820</v>
      </c>
      <c r="M21" s="114">
        <f>M19+J1</f>
        <v>46660</v>
      </c>
      <c r="N21" s="116">
        <f>N19+J1</f>
        <v>48500</v>
      </c>
      <c r="O21" s="114">
        <f>O19+J1</f>
        <v>50340</v>
      </c>
      <c r="P21" s="116">
        <f>P19+J1</f>
        <v>52180</v>
      </c>
      <c r="Q21" s="114">
        <f>Q19+J1</f>
        <v>54020</v>
      </c>
      <c r="R21" s="116">
        <f>R19+J1</f>
        <v>55860</v>
      </c>
      <c r="S21" s="114">
        <f>S19+J1</f>
        <v>57700</v>
      </c>
      <c r="T21" s="116">
        <f>T19+J1</f>
        <v>59540</v>
      </c>
      <c r="U21" s="114">
        <f>U19+J1</f>
        <v>61380</v>
      </c>
      <c r="V21" s="115">
        <f>V19+J1</f>
        <v>63220</v>
      </c>
      <c r="W21" s="114">
        <f>W19+J1</f>
        <v>65060</v>
      </c>
    </row>
    <row r="22" spans="2:23" ht="15" customHeight="1">
      <c r="B22" s="215" t="s">
        <v>77</v>
      </c>
      <c r="C22" s="216"/>
      <c r="D22" s="31">
        <f>D20+1</f>
        <v>162059</v>
      </c>
      <c r="E22" s="32">
        <f>D22+20</f>
        <v>162079</v>
      </c>
      <c r="F22" s="33">
        <f aca="true" t="shared" si="9" ref="F22:W22">E22+20</f>
        <v>162099</v>
      </c>
      <c r="G22" s="32">
        <f t="shared" si="9"/>
        <v>162119</v>
      </c>
      <c r="H22" s="33">
        <f t="shared" si="9"/>
        <v>162139</v>
      </c>
      <c r="I22" s="27">
        <f t="shared" si="9"/>
        <v>162159</v>
      </c>
      <c r="J22" s="29">
        <f t="shared" si="9"/>
        <v>162179</v>
      </c>
      <c r="K22" s="27">
        <f t="shared" si="9"/>
        <v>162199</v>
      </c>
      <c r="L22" s="29">
        <f t="shared" si="9"/>
        <v>162219</v>
      </c>
      <c r="M22" s="27">
        <f t="shared" si="9"/>
        <v>162239</v>
      </c>
      <c r="N22" s="29">
        <f t="shared" si="9"/>
        <v>162259</v>
      </c>
      <c r="O22" s="27">
        <f t="shared" si="9"/>
        <v>162279</v>
      </c>
      <c r="P22" s="29">
        <f t="shared" si="9"/>
        <v>162299</v>
      </c>
      <c r="Q22" s="27">
        <f t="shared" si="9"/>
        <v>162319</v>
      </c>
      <c r="R22" s="29">
        <f t="shared" si="9"/>
        <v>162339</v>
      </c>
      <c r="S22" s="27">
        <f t="shared" si="9"/>
        <v>162359</v>
      </c>
      <c r="T22" s="29">
        <f t="shared" si="9"/>
        <v>162379</v>
      </c>
      <c r="U22" s="27">
        <f t="shared" si="9"/>
        <v>162399</v>
      </c>
      <c r="V22" s="25">
        <f t="shared" si="9"/>
        <v>162419</v>
      </c>
      <c r="W22" s="27">
        <f t="shared" si="9"/>
        <v>162439</v>
      </c>
    </row>
    <row r="23" spans="2:23" ht="15" customHeight="1" thickBot="1">
      <c r="B23" s="217" t="s">
        <v>85</v>
      </c>
      <c r="C23" s="212"/>
      <c r="D23" s="108">
        <f>D21+J1</f>
        <v>33330</v>
      </c>
      <c r="E23" s="109">
        <f>E21+J1</f>
        <v>34800</v>
      </c>
      <c r="F23" s="110">
        <f>F21+J1</f>
        <v>36080</v>
      </c>
      <c r="G23" s="109">
        <f>G21+J1</f>
        <v>37920</v>
      </c>
      <c r="H23" s="110">
        <f>H21+J1</f>
        <v>39760</v>
      </c>
      <c r="I23" s="111">
        <f>I21+J1</f>
        <v>41600</v>
      </c>
      <c r="J23" s="114">
        <f>J21+J1</f>
        <v>43440</v>
      </c>
      <c r="K23" s="114">
        <f>K21+J1</f>
        <v>45280</v>
      </c>
      <c r="L23" s="115">
        <f>L21+J1</f>
        <v>47120</v>
      </c>
      <c r="M23" s="114">
        <f>M21+J1</f>
        <v>48960</v>
      </c>
      <c r="N23" s="116">
        <f>N21+J1</f>
        <v>50800</v>
      </c>
      <c r="O23" s="114">
        <f>O21+J1</f>
        <v>52640</v>
      </c>
      <c r="P23" s="116">
        <f>P21+J1</f>
        <v>54480</v>
      </c>
      <c r="Q23" s="114">
        <f>Q21+J1</f>
        <v>56320</v>
      </c>
      <c r="R23" s="116">
        <f>R21+J1</f>
        <v>58160</v>
      </c>
      <c r="S23" s="114">
        <f>S21+J1</f>
        <v>60000</v>
      </c>
      <c r="T23" s="116">
        <f>T21+J1</f>
        <v>61840</v>
      </c>
      <c r="U23" s="114">
        <f>U21+J1</f>
        <v>63680</v>
      </c>
      <c r="V23" s="115">
        <f>V21+J1</f>
        <v>65520</v>
      </c>
      <c r="W23" s="114">
        <f>W21+J1</f>
        <v>67360</v>
      </c>
    </row>
    <row r="24" spans="2:23" ht="15" customHeight="1">
      <c r="B24" s="215" t="s">
        <v>77</v>
      </c>
      <c r="C24" s="216"/>
      <c r="D24" s="25">
        <f>D22+1</f>
        <v>162060</v>
      </c>
      <c r="E24" s="27">
        <f>D24+20</f>
        <v>162080</v>
      </c>
      <c r="F24" s="29">
        <f aca="true" t="shared" si="10" ref="F24:W24">E24+20</f>
        <v>162100</v>
      </c>
      <c r="G24" s="27">
        <f t="shared" si="10"/>
        <v>162120</v>
      </c>
      <c r="H24" s="34">
        <f t="shared" si="10"/>
        <v>162140</v>
      </c>
      <c r="I24" s="32">
        <f t="shared" si="10"/>
        <v>162160</v>
      </c>
      <c r="J24" s="33">
        <f t="shared" si="10"/>
        <v>162180</v>
      </c>
      <c r="K24" s="32">
        <f t="shared" si="10"/>
        <v>162200</v>
      </c>
      <c r="L24" s="33">
        <f t="shared" si="10"/>
        <v>162220</v>
      </c>
      <c r="M24" s="32">
        <f t="shared" si="10"/>
        <v>162240</v>
      </c>
      <c r="N24" s="33">
        <f t="shared" si="10"/>
        <v>162260</v>
      </c>
      <c r="O24" s="32">
        <f t="shared" si="10"/>
        <v>162280</v>
      </c>
      <c r="P24" s="33">
        <f t="shared" si="10"/>
        <v>162300</v>
      </c>
      <c r="Q24" s="32">
        <f t="shared" si="10"/>
        <v>162320</v>
      </c>
      <c r="R24" s="33">
        <f t="shared" si="10"/>
        <v>162340</v>
      </c>
      <c r="S24" s="32">
        <f t="shared" si="10"/>
        <v>162360</v>
      </c>
      <c r="T24" s="33">
        <f t="shared" si="10"/>
        <v>162380</v>
      </c>
      <c r="U24" s="32">
        <f t="shared" si="10"/>
        <v>162400</v>
      </c>
      <c r="V24" s="31">
        <f t="shared" si="10"/>
        <v>162420</v>
      </c>
      <c r="W24" s="32">
        <f t="shared" si="10"/>
        <v>162440</v>
      </c>
    </row>
    <row r="25" spans="2:23" ht="15" customHeight="1" thickBot="1">
      <c r="B25" s="217" t="s">
        <v>86</v>
      </c>
      <c r="C25" s="212"/>
      <c r="D25" s="113">
        <f>D23+J1</f>
        <v>35630</v>
      </c>
      <c r="E25" s="111">
        <f>E23+J1</f>
        <v>37100</v>
      </c>
      <c r="F25" s="117">
        <f>F23+J1</f>
        <v>38380</v>
      </c>
      <c r="G25" s="111">
        <f>G23+J1</f>
        <v>40220</v>
      </c>
      <c r="H25" s="112">
        <f>H23+J1</f>
        <v>42060</v>
      </c>
      <c r="I25" s="109">
        <f>I23+J1</f>
        <v>43900</v>
      </c>
      <c r="J25" s="109">
        <f>J23+J1</f>
        <v>45740</v>
      </c>
      <c r="K25" s="109">
        <f>K23+J1</f>
        <v>47580</v>
      </c>
      <c r="L25" s="108">
        <f>L23+J1</f>
        <v>49420</v>
      </c>
      <c r="M25" s="109">
        <f>M23+J1</f>
        <v>51260</v>
      </c>
      <c r="N25" s="110">
        <f>N23+J1</f>
        <v>53100</v>
      </c>
      <c r="O25" s="109">
        <f>O23+J1</f>
        <v>54940</v>
      </c>
      <c r="P25" s="110">
        <f>P23+J1</f>
        <v>56780</v>
      </c>
      <c r="Q25" s="109">
        <f>Q23+J1</f>
        <v>58620</v>
      </c>
      <c r="R25" s="110">
        <f>R23+J1</f>
        <v>60460</v>
      </c>
      <c r="S25" s="109">
        <f>S23+J1</f>
        <v>62300</v>
      </c>
      <c r="T25" s="110">
        <f>T23+J1</f>
        <v>64140</v>
      </c>
      <c r="U25" s="109">
        <f>U23+J1</f>
        <v>65980</v>
      </c>
      <c r="V25" s="108">
        <f>V23+J1</f>
        <v>67820</v>
      </c>
      <c r="W25" s="109">
        <f>W23+J1</f>
        <v>69660</v>
      </c>
    </row>
    <row r="26" spans="2:23" ht="15" customHeight="1">
      <c r="B26" s="215" t="s">
        <v>77</v>
      </c>
      <c r="C26" s="216"/>
      <c r="D26" s="31">
        <f>D24+1</f>
        <v>162061</v>
      </c>
      <c r="E26" s="32">
        <f>D26+20</f>
        <v>162081</v>
      </c>
      <c r="F26" s="33">
        <f aca="true" t="shared" si="11" ref="F26:W26">E26+20</f>
        <v>162101</v>
      </c>
      <c r="G26" s="32">
        <f t="shared" si="11"/>
        <v>162121</v>
      </c>
      <c r="H26" s="33">
        <f t="shared" si="11"/>
        <v>162141</v>
      </c>
      <c r="I26" s="27">
        <f t="shared" si="11"/>
        <v>162161</v>
      </c>
      <c r="J26" s="25">
        <f t="shared" si="11"/>
        <v>162181</v>
      </c>
      <c r="K26" s="27">
        <f t="shared" si="11"/>
        <v>162201</v>
      </c>
      <c r="L26" s="29">
        <f t="shared" si="11"/>
        <v>162221</v>
      </c>
      <c r="M26" s="27">
        <f t="shared" si="11"/>
        <v>162241</v>
      </c>
      <c r="N26" s="29">
        <f t="shared" si="11"/>
        <v>162261</v>
      </c>
      <c r="O26" s="27">
        <f t="shared" si="11"/>
        <v>162281</v>
      </c>
      <c r="P26" s="29">
        <f t="shared" si="11"/>
        <v>162301</v>
      </c>
      <c r="Q26" s="27">
        <f t="shared" si="11"/>
        <v>162321</v>
      </c>
      <c r="R26" s="29">
        <f t="shared" si="11"/>
        <v>162341</v>
      </c>
      <c r="S26" s="27">
        <f t="shared" si="11"/>
        <v>162361</v>
      </c>
      <c r="T26" s="29">
        <f t="shared" si="11"/>
        <v>162381</v>
      </c>
      <c r="U26" s="27">
        <f t="shared" si="11"/>
        <v>162401</v>
      </c>
      <c r="V26" s="25">
        <f t="shared" si="11"/>
        <v>162421</v>
      </c>
      <c r="W26" s="27">
        <f t="shared" si="11"/>
        <v>162441</v>
      </c>
    </row>
    <row r="27" spans="2:23" ht="15" customHeight="1" thickBot="1">
      <c r="B27" s="217" t="s">
        <v>87</v>
      </c>
      <c r="C27" s="212"/>
      <c r="D27" s="108">
        <f>D25+J1</f>
        <v>37930</v>
      </c>
      <c r="E27" s="109">
        <f>E25+J1</f>
        <v>39400</v>
      </c>
      <c r="F27" s="110">
        <f>F25+J1</f>
        <v>40680</v>
      </c>
      <c r="G27" s="109">
        <f>G25+J1</f>
        <v>42520</v>
      </c>
      <c r="H27" s="110">
        <f>H25+J1</f>
        <v>44360</v>
      </c>
      <c r="I27" s="111">
        <f>I25+J1</f>
        <v>46200</v>
      </c>
      <c r="J27" s="114">
        <f>J25+J1</f>
        <v>48040</v>
      </c>
      <c r="K27" s="114">
        <f>K25+J1</f>
        <v>49880</v>
      </c>
      <c r="L27" s="115">
        <f>L25+J1</f>
        <v>51720</v>
      </c>
      <c r="M27" s="114">
        <f>M25+J1</f>
        <v>53560</v>
      </c>
      <c r="N27" s="116">
        <f>N25+J1</f>
        <v>55400</v>
      </c>
      <c r="O27" s="114">
        <f>O25+J1</f>
        <v>57240</v>
      </c>
      <c r="P27" s="116">
        <f>P25+J1</f>
        <v>59080</v>
      </c>
      <c r="Q27" s="114">
        <f>Q25+J1</f>
        <v>60920</v>
      </c>
      <c r="R27" s="116">
        <f>R25+J1</f>
        <v>62760</v>
      </c>
      <c r="S27" s="114">
        <f>S25+J1</f>
        <v>64600</v>
      </c>
      <c r="T27" s="116">
        <f>T25+J1</f>
        <v>66440</v>
      </c>
      <c r="U27" s="114">
        <f>U25+J1</f>
        <v>68280</v>
      </c>
      <c r="V27" s="115">
        <f>V25+J1</f>
        <v>70120</v>
      </c>
      <c r="W27" s="114">
        <f>W25+J1</f>
        <v>71960</v>
      </c>
    </row>
    <row r="28" spans="2:23" ht="15" customHeight="1">
      <c r="B28" s="215" t="s">
        <v>77</v>
      </c>
      <c r="C28" s="216"/>
      <c r="D28" s="25">
        <f>D26+1</f>
        <v>162062</v>
      </c>
      <c r="E28" s="27">
        <f>D28+20</f>
        <v>162082</v>
      </c>
      <c r="F28" s="29">
        <f aca="true" t="shared" si="12" ref="F28:W28">E28+20</f>
        <v>162102</v>
      </c>
      <c r="G28" s="27">
        <f t="shared" si="12"/>
        <v>162122</v>
      </c>
      <c r="H28" s="34">
        <f t="shared" si="12"/>
        <v>162142</v>
      </c>
      <c r="I28" s="32">
        <f t="shared" si="12"/>
        <v>162162</v>
      </c>
      <c r="J28" s="33">
        <f t="shared" si="12"/>
        <v>162182</v>
      </c>
      <c r="K28" s="32">
        <f t="shared" si="12"/>
        <v>162202</v>
      </c>
      <c r="L28" s="33">
        <f t="shared" si="12"/>
        <v>162222</v>
      </c>
      <c r="M28" s="32">
        <f t="shared" si="12"/>
        <v>162242</v>
      </c>
      <c r="N28" s="33">
        <f t="shared" si="12"/>
        <v>162262</v>
      </c>
      <c r="O28" s="32">
        <f t="shared" si="12"/>
        <v>162282</v>
      </c>
      <c r="P28" s="33">
        <f t="shared" si="12"/>
        <v>162302</v>
      </c>
      <c r="Q28" s="32">
        <f t="shared" si="12"/>
        <v>162322</v>
      </c>
      <c r="R28" s="33">
        <f t="shared" si="12"/>
        <v>162342</v>
      </c>
      <c r="S28" s="32">
        <f t="shared" si="12"/>
        <v>162362</v>
      </c>
      <c r="T28" s="33">
        <f t="shared" si="12"/>
        <v>162382</v>
      </c>
      <c r="U28" s="32">
        <f t="shared" si="12"/>
        <v>162402</v>
      </c>
      <c r="V28" s="31">
        <f t="shared" si="12"/>
        <v>162422</v>
      </c>
      <c r="W28" s="32">
        <f t="shared" si="12"/>
        <v>162442</v>
      </c>
    </row>
    <row r="29" spans="2:23" ht="15" customHeight="1" thickBot="1">
      <c r="B29" s="217" t="s">
        <v>88</v>
      </c>
      <c r="C29" s="212"/>
      <c r="D29" s="113">
        <f>D27+J1</f>
        <v>40230</v>
      </c>
      <c r="E29" s="111">
        <f>E27+J1</f>
        <v>41700</v>
      </c>
      <c r="F29" s="117">
        <f>F27+J1</f>
        <v>42980</v>
      </c>
      <c r="G29" s="111">
        <f>G27+J1</f>
        <v>44820</v>
      </c>
      <c r="H29" s="112">
        <f>H27+J1</f>
        <v>46660</v>
      </c>
      <c r="I29" s="109">
        <f>I27+J1</f>
        <v>48500</v>
      </c>
      <c r="J29" s="114">
        <f>J27+J1</f>
        <v>50340</v>
      </c>
      <c r="K29" s="114">
        <f>K27+J1</f>
        <v>52180</v>
      </c>
      <c r="L29" s="115">
        <f>L27+J1</f>
        <v>54020</v>
      </c>
      <c r="M29" s="114">
        <f>M27+J1</f>
        <v>55860</v>
      </c>
      <c r="N29" s="116">
        <f>N27+J1</f>
        <v>57700</v>
      </c>
      <c r="O29" s="114">
        <f>O27+J1</f>
        <v>59540</v>
      </c>
      <c r="P29" s="116">
        <f>P27+J1</f>
        <v>61380</v>
      </c>
      <c r="Q29" s="114">
        <f>Q27+J1</f>
        <v>63220</v>
      </c>
      <c r="R29" s="116">
        <f>R27+J1</f>
        <v>65060</v>
      </c>
      <c r="S29" s="114">
        <f>S27+J1</f>
        <v>66900</v>
      </c>
      <c r="T29" s="116">
        <f>T27+J1</f>
        <v>68740</v>
      </c>
      <c r="U29" s="114">
        <f>U27+J1</f>
        <v>70580</v>
      </c>
      <c r="V29" s="115">
        <f>V27+J1</f>
        <v>72420</v>
      </c>
      <c r="W29" s="114">
        <f>W27+J1</f>
        <v>74260</v>
      </c>
    </row>
    <row r="30" spans="2:23" ht="15" customHeight="1">
      <c r="B30" s="215" t="s">
        <v>77</v>
      </c>
      <c r="C30" s="216"/>
      <c r="D30" s="31">
        <f>D28+1</f>
        <v>162063</v>
      </c>
      <c r="E30" s="32">
        <f>D30+20</f>
        <v>162083</v>
      </c>
      <c r="F30" s="33">
        <f aca="true" t="shared" si="13" ref="F30:W30">E30+20</f>
        <v>162103</v>
      </c>
      <c r="G30" s="32">
        <f t="shared" si="13"/>
        <v>162123</v>
      </c>
      <c r="H30" s="33">
        <f t="shared" si="13"/>
        <v>162143</v>
      </c>
      <c r="I30" s="27">
        <f t="shared" si="13"/>
        <v>162163</v>
      </c>
      <c r="J30" s="29">
        <f t="shared" si="13"/>
        <v>162183</v>
      </c>
      <c r="K30" s="27">
        <f t="shared" si="13"/>
        <v>162203</v>
      </c>
      <c r="L30" s="29">
        <f t="shared" si="13"/>
        <v>162223</v>
      </c>
      <c r="M30" s="27">
        <f t="shared" si="13"/>
        <v>162243</v>
      </c>
      <c r="N30" s="29">
        <f t="shared" si="13"/>
        <v>162263</v>
      </c>
      <c r="O30" s="27">
        <f t="shared" si="13"/>
        <v>162283</v>
      </c>
      <c r="P30" s="29">
        <f t="shared" si="13"/>
        <v>162303</v>
      </c>
      <c r="Q30" s="27">
        <f t="shared" si="13"/>
        <v>162323</v>
      </c>
      <c r="R30" s="29">
        <f t="shared" si="13"/>
        <v>162343</v>
      </c>
      <c r="S30" s="27">
        <f t="shared" si="13"/>
        <v>162363</v>
      </c>
      <c r="T30" s="29">
        <f t="shared" si="13"/>
        <v>162383</v>
      </c>
      <c r="U30" s="27">
        <f t="shared" si="13"/>
        <v>162403</v>
      </c>
      <c r="V30" s="25">
        <f t="shared" si="13"/>
        <v>162423</v>
      </c>
      <c r="W30" s="27">
        <f t="shared" si="13"/>
        <v>162443</v>
      </c>
    </row>
    <row r="31" spans="2:23" ht="15" customHeight="1" thickBot="1">
      <c r="B31" s="217" t="s">
        <v>89</v>
      </c>
      <c r="C31" s="212"/>
      <c r="D31" s="108">
        <f>D29+J1</f>
        <v>42530</v>
      </c>
      <c r="E31" s="109">
        <f>E29+J1</f>
        <v>44000</v>
      </c>
      <c r="F31" s="110">
        <f>F29+J1</f>
        <v>45280</v>
      </c>
      <c r="G31" s="109">
        <f>G29+J1</f>
        <v>47120</v>
      </c>
      <c r="H31" s="110">
        <f>H29+J1</f>
        <v>48960</v>
      </c>
      <c r="I31" s="109">
        <f>I29+J1</f>
        <v>50800</v>
      </c>
      <c r="J31" s="114">
        <f>J29+J1</f>
        <v>52640</v>
      </c>
      <c r="K31" s="114">
        <f>K29+J1</f>
        <v>54480</v>
      </c>
      <c r="L31" s="115">
        <f>L29+J1</f>
        <v>56320</v>
      </c>
      <c r="M31" s="114">
        <f>M29+J1</f>
        <v>58160</v>
      </c>
      <c r="N31" s="116">
        <f>N29+J1</f>
        <v>60000</v>
      </c>
      <c r="O31" s="114">
        <f>O29+J1</f>
        <v>61840</v>
      </c>
      <c r="P31" s="116">
        <f>P29+J1</f>
        <v>63680</v>
      </c>
      <c r="Q31" s="114">
        <f>Q29+J1</f>
        <v>65520</v>
      </c>
      <c r="R31" s="116">
        <f>R29+J1</f>
        <v>67360</v>
      </c>
      <c r="S31" s="114">
        <f>S29+J1</f>
        <v>69200</v>
      </c>
      <c r="T31" s="116">
        <f>T29+J1</f>
        <v>71040</v>
      </c>
      <c r="U31" s="114">
        <f>U29+J1</f>
        <v>72880</v>
      </c>
      <c r="V31" s="115">
        <f>V29+J1</f>
        <v>74720</v>
      </c>
      <c r="W31" s="114">
        <f>W29+J1</f>
        <v>76560</v>
      </c>
    </row>
    <row r="32" spans="2:23" ht="15" customHeight="1">
      <c r="B32" s="215" t="s">
        <v>77</v>
      </c>
      <c r="C32" s="216"/>
      <c r="D32" s="25">
        <f>D30+1</f>
        <v>162064</v>
      </c>
      <c r="E32" s="27">
        <f aca="true" t="shared" si="14" ref="E32:J32">D32+20</f>
        <v>162084</v>
      </c>
      <c r="F32" s="29">
        <f t="shared" si="14"/>
        <v>162104</v>
      </c>
      <c r="G32" s="27">
        <f t="shared" si="14"/>
        <v>162124</v>
      </c>
      <c r="H32" s="34">
        <f t="shared" si="14"/>
        <v>162144</v>
      </c>
      <c r="I32" s="27">
        <f t="shared" si="14"/>
        <v>162164</v>
      </c>
      <c r="J32" s="33">
        <f t="shared" si="14"/>
        <v>162184</v>
      </c>
      <c r="K32" s="32">
        <f aca="true" t="shared" si="15" ref="K32:W32">J32+20</f>
        <v>162204</v>
      </c>
      <c r="L32" s="33">
        <f t="shared" si="15"/>
        <v>162224</v>
      </c>
      <c r="M32" s="32">
        <f t="shared" si="15"/>
        <v>162244</v>
      </c>
      <c r="N32" s="33">
        <f t="shared" si="15"/>
        <v>162264</v>
      </c>
      <c r="O32" s="32">
        <f t="shared" si="15"/>
        <v>162284</v>
      </c>
      <c r="P32" s="33">
        <f t="shared" si="15"/>
        <v>162304</v>
      </c>
      <c r="Q32" s="32">
        <f t="shared" si="15"/>
        <v>162324</v>
      </c>
      <c r="R32" s="33">
        <f t="shared" si="15"/>
        <v>162344</v>
      </c>
      <c r="S32" s="32">
        <f t="shared" si="15"/>
        <v>162364</v>
      </c>
      <c r="T32" s="33">
        <f t="shared" si="15"/>
        <v>162384</v>
      </c>
      <c r="U32" s="32">
        <f t="shared" si="15"/>
        <v>162404</v>
      </c>
      <c r="V32" s="31">
        <f t="shared" si="15"/>
        <v>162424</v>
      </c>
      <c r="W32" s="32">
        <f t="shared" si="15"/>
        <v>162444</v>
      </c>
    </row>
    <row r="33" spans="2:23" ht="15" customHeight="1" thickBot="1">
      <c r="B33" s="217" t="s">
        <v>90</v>
      </c>
      <c r="C33" s="212"/>
      <c r="D33" s="113">
        <f>D31+J1</f>
        <v>44830</v>
      </c>
      <c r="E33" s="111">
        <f>E31+J1</f>
        <v>46300</v>
      </c>
      <c r="F33" s="117">
        <f>F31+J1</f>
        <v>47580</v>
      </c>
      <c r="G33" s="111">
        <f>G31+J1</f>
        <v>49420</v>
      </c>
      <c r="H33" s="112">
        <f>H31+J1</f>
        <v>51260</v>
      </c>
      <c r="I33" s="109">
        <f>I31+J1</f>
        <v>53100</v>
      </c>
      <c r="J33" s="114">
        <f>J31+J1</f>
        <v>54940</v>
      </c>
      <c r="K33" s="114">
        <f>K31+J1</f>
        <v>56780</v>
      </c>
      <c r="L33" s="115">
        <f>L31+J1</f>
        <v>58620</v>
      </c>
      <c r="M33" s="114">
        <f>M31+J1</f>
        <v>60460</v>
      </c>
      <c r="N33" s="116">
        <f>N31+J1</f>
        <v>62300</v>
      </c>
      <c r="O33" s="114">
        <f>O31+J1</f>
        <v>64140</v>
      </c>
      <c r="P33" s="116">
        <f>P31+J1</f>
        <v>65980</v>
      </c>
      <c r="Q33" s="114">
        <f>Q31+J1</f>
        <v>67820</v>
      </c>
      <c r="R33" s="116">
        <f>R31+J1</f>
        <v>69660</v>
      </c>
      <c r="S33" s="114">
        <f>S31+J1</f>
        <v>71500</v>
      </c>
      <c r="T33" s="116">
        <f>T31+J1</f>
        <v>73340</v>
      </c>
      <c r="U33" s="114">
        <f>U31+J1</f>
        <v>75180</v>
      </c>
      <c r="V33" s="115">
        <f>V31+J1</f>
        <v>77020</v>
      </c>
      <c r="W33" s="114">
        <f>W31+J1</f>
        <v>78860</v>
      </c>
    </row>
    <row r="34" spans="2:23" ht="15" customHeight="1">
      <c r="B34" s="215" t="s">
        <v>77</v>
      </c>
      <c r="C34" s="216"/>
      <c r="D34" s="31">
        <f>D32+1</f>
        <v>162065</v>
      </c>
      <c r="E34" s="32">
        <f>D34+20</f>
        <v>162085</v>
      </c>
      <c r="F34" s="33">
        <f aca="true" t="shared" si="16" ref="F34:W34">E34+20</f>
        <v>162105</v>
      </c>
      <c r="G34" s="32">
        <f t="shared" si="16"/>
        <v>162125</v>
      </c>
      <c r="H34" s="33">
        <f t="shared" si="16"/>
        <v>162145</v>
      </c>
      <c r="I34" s="27">
        <f t="shared" si="16"/>
        <v>162165</v>
      </c>
      <c r="J34" s="29">
        <f t="shared" si="16"/>
        <v>162185</v>
      </c>
      <c r="K34" s="27">
        <f t="shared" si="16"/>
        <v>162205</v>
      </c>
      <c r="L34" s="29">
        <f t="shared" si="16"/>
        <v>162225</v>
      </c>
      <c r="M34" s="27">
        <f t="shared" si="16"/>
        <v>162245</v>
      </c>
      <c r="N34" s="29">
        <f t="shared" si="16"/>
        <v>162265</v>
      </c>
      <c r="O34" s="27">
        <f t="shared" si="16"/>
        <v>162285</v>
      </c>
      <c r="P34" s="29">
        <f t="shared" si="16"/>
        <v>162305</v>
      </c>
      <c r="Q34" s="27">
        <f t="shared" si="16"/>
        <v>162325</v>
      </c>
      <c r="R34" s="29">
        <f t="shared" si="16"/>
        <v>162345</v>
      </c>
      <c r="S34" s="27">
        <f t="shared" si="16"/>
        <v>162365</v>
      </c>
      <c r="T34" s="29">
        <f t="shared" si="16"/>
        <v>162385</v>
      </c>
      <c r="U34" s="27">
        <f t="shared" si="16"/>
        <v>162405</v>
      </c>
      <c r="V34" s="25">
        <f t="shared" si="16"/>
        <v>162425</v>
      </c>
      <c r="W34" s="27">
        <f t="shared" si="16"/>
        <v>162445</v>
      </c>
    </row>
    <row r="35" spans="2:23" ht="15" customHeight="1" thickBot="1">
      <c r="B35" s="217" t="s">
        <v>91</v>
      </c>
      <c r="C35" s="212"/>
      <c r="D35" s="108">
        <f>D33+J1</f>
        <v>47130</v>
      </c>
      <c r="E35" s="109">
        <f>E33+J1</f>
        <v>48600</v>
      </c>
      <c r="F35" s="110">
        <f>F33+J1</f>
        <v>49880</v>
      </c>
      <c r="G35" s="109">
        <f>G33+J1</f>
        <v>51720</v>
      </c>
      <c r="H35" s="110">
        <f>H33+J1</f>
        <v>53560</v>
      </c>
      <c r="I35" s="111">
        <f>I33+J1</f>
        <v>55400</v>
      </c>
      <c r="J35" s="114">
        <f>J33+J1</f>
        <v>57240</v>
      </c>
      <c r="K35" s="114">
        <f>K33+J1</f>
        <v>59080</v>
      </c>
      <c r="L35" s="115">
        <f>L33+J1</f>
        <v>60920</v>
      </c>
      <c r="M35" s="114">
        <f>M33+J1</f>
        <v>62760</v>
      </c>
      <c r="N35" s="116">
        <f>N33+J1</f>
        <v>64600</v>
      </c>
      <c r="O35" s="114">
        <f>O33+J1</f>
        <v>66440</v>
      </c>
      <c r="P35" s="116">
        <f>P33+J1</f>
        <v>68280</v>
      </c>
      <c r="Q35" s="114">
        <f>Q33+J1</f>
        <v>70120</v>
      </c>
      <c r="R35" s="116">
        <f>R33+J1</f>
        <v>71960</v>
      </c>
      <c r="S35" s="114">
        <f>S33+J1</f>
        <v>73800</v>
      </c>
      <c r="T35" s="116">
        <f>T33+J1</f>
        <v>75640</v>
      </c>
      <c r="U35" s="114">
        <f>U33+J1</f>
        <v>77480</v>
      </c>
      <c r="V35" s="115">
        <f>V33+J1</f>
        <v>79320</v>
      </c>
      <c r="W35" s="114">
        <f>W33+J1</f>
        <v>81160</v>
      </c>
    </row>
    <row r="36" spans="2:23" ht="15" customHeight="1">
      <c r="B36" s="215" t="s">
        <v>77</v>
      </c>
      <c r="C36" s="216"/>
      <c r="D36" s="25">
        <f>D34+1</f>
        <v>162066</v>
      </c>
      <c r="E36" s="27">
        <f>D36+20</f>
        <v>162086</v>
      </c>
      <c r="F36" s="29">
        <f aca="true" t="shared" si="17" ref="F36:W36">E36+20</f>
        <v>162106</v>
      </c>
      <c r="G36" s="27">
        <f t="shared" si="17"/>
        <v>162126</v>
      </c>
      <c r="H36" s="34">
        <f>G36+20</f>
        <v>162146</v>
      </c>
      <c r="I36" s="32">
        <f t="shared" si="17"/>
        <v>162166</v>
      </c>
      <c r="J36" s="33">
        <f t="shared" si="17"/>
        <v>162186</v>
      </c>
      <c r="K36" s="32">
        <f t="shared" si="17"/>
        <v>162206</v>
      </c>
      <c r="L36" s="33">
        <f t="shared" si="17"/>
        <v>162226</v>
      </c>
      <c r="M36" s="32">
        <f t="shared" si="17"/>
        <v>162246</v>
      </c>
      <c r="N36" s="33">
        <f t="shared" si="17"/>
        <v>162266</v>
      </c>
      <c r="O36" s="32">
        <f t="shared" si="17"/>
        <v>162286</v>
      </c>
      <c r="P36" s="33">
        <f t="shared" si="17"/>
        <v>162306</v>
      </c>
      <c r="Q36" s="32">
        <f t="shared" si="17"/>
        <v>162326</v>
      </c>
      <c r="R36" s="33">
        <f t="shared" si="17"/>
        <v>162346</v>
      </c>
      <c r="S36" s="32">
        <f t="shared" si="17"/>
        <v>162366</v>
      </c>
      <c r="T36" s="33">
        <f t="shared" si="17"/>
        <v>162386</v>
      </c>
      <c r="U36" s="32">
        <f t="shared" si="17"/>
        <v>162406</v>
      </c>
      <c r="V36" s="31">
        <f t="shared" si="17"/>
        <v>162426</v>
      </c>
      <c r="W36" s="32">
        <f t="shared" si="17"/>
        <v>162446</v>
      </c>
    </row>
    <row r="37" spans="2:23" ht="15" customHeight="1" thickBot="1">
      <c r="B37" s="217" t="s">
        <v>92</v>
      </c>
      <c r="C37" s="212"/>
      <c r="D37" s="113">
        <f>D35+J1</f>
        <v>49430</v>
      </c>
      <c r="E37" s="111">
        <f>E35+J1</f>
        <v>50900</v>
      </c>
      <c r="F37" s="117">
        <f>F35+J1</f>
        <v>52180</v>
      </c>
      <c r="G37" s="111">
        <f>G35+J1</f>
        <v>54020</v>
      </c>
      <c r="H37" s="112">
        <f>H35+J1</f>
        <v>55860</v>
      </c>
      <c r="I37" s="109">
        <f>I35+J1</f>
        <v>57700</v>
      </c>
      <c r="J37" s="114">
        <f>J35+J1</f>
        <v>59540</v>
      </c>
      <c r="K37" s="114">
        <f>K35+J1</f>
        <v>61380</v>
      </c>
      <c r="L37" s="115">
        <f>L35+J1</f>
        <v>63220</v>
      </c>
      <c r="M37" s="114">
        <f>M35+J1</f>
        <v>65060</v>
      </c>
      <c r="N37" s="116">
        <f>N35+J1</f>
        <v>66900</v>
      </c>
      <c r="O37" s="114">
        <f>O35+J1</f>
        <v>68740</v>
      </c>
      <c r="P37" s="116">
        <f>P35+J1</f>
        <v>70580</v>
      </c>
      <c r="Q37" s="114">
        <f>Q35+J1</f>
        <v>72420</v>
      </c>
      <c r="R37" s="116">
        <f>R35+J1</f>
        <v>74260</v>
      </c>
      <c r="S37" s="114">
        <f>S35+J1</f>
        <v>76100</v>
      </c>
      <c r="T37" s="116">
        <f>T35+J1</f>
        <v>77940</v>
      </c>
      <c r="U37" s="114">
        <f>U35+J1</f>
        <v>79780</v>
      </c>
      <c r="V37" s="115">
        <f>V35+J1</f>
        <v>81620</v>
      </c>
      <c r="W37" s="114">
        <f>W35+J1</f>
        <v>83460</v>
      </c>
    </row>
    <row r="38" spans="2:23" ht="15" customHeight="1">
      <c r="B38" s="215" t="s">
        <v>77</v>
      </c>
      <c r="C38" s="216"/>
      <c r="D38" s="31">
        <f>D36+1</f>
        <v>162067</v>
      </c>
      <c r="E38" s="32">
        <f>D38+20</f>
        <v>162087</v>
      </c>
      <c r="F38" s="33">
        <f aca="true" t="shared" si="18" ref="F38:W38">E38+20</f>
        <v>162107</v>
      </c>
      <c r="G38" s="32">
        <f t="shared" si="18"/>
        <v>162127</v>
      </c>
      <c r="H38" s="33">
        <f t="shared" si="18"/>
        <v>162147</v>
      </c>
      <c r="I38" s="27">
        <f t="shared" si="18"/>
        <v>162167</v>
      </c>
      <c r="J38" s="29">
        <f t="shared" si="18"/>
        <v>162187</v>
      </c>
      <c r="K38" s="27">
        <f t="shared" si="18"/>
        <v>162207</v>
      </c>
      <c r="L38" s="29">
        <f t="shared" si="18"/>
        <v>162227</v>
      </c>
      <c r="M38" s="27">
        <f t="shared" si="18"/>
        <v>162247</v>
      </c>
      <c r="N38" s="29">
        <f t="shared" si="18"/>
        <v>162267</v>
      </c>
      <c r="O38" s="27">
        <f t="shared" si="18"/>
        <v>162287</v>
      </c>
      <c r="P38" s="29">
        <f t="shared" si="18"/>
        <v>162307</v>
      </c>
      <c r="Q38" s="27">
        <f t="shared" si="18"/>
        <v>162327</v>
      </c>
      <c r="R38" s="29">
        <f t="shared" si="18"/>
        <v>162347</v>
      </c>
      <c r="S38" s="27">
        <f t="shared" si="18"/>
        <v>162367</v>
      </c>
      <c r="T38" s="29">
        <f t="shared" si="18"/>
        <v>162387</v>
      </c>
      <c r="U38" s="27">
        <f t="shared" si="18"/>
        <v>162407</v>
      </c>
      <c r="V38" s="25">
        <f t="shared" si="18"/>
        <v>162427</v>
      </c>
      <c r="W38" s="27">
        <f t="shared" si="18"/>
        <v>162447</v>
      </c>
    </row>
    <row r="39" spans="2:23" ht="15" customHeight="1" thickBot="1">
      <c r="B39" s="217" t="s">
        <v>93</v>
      </c>
      <c r="C39" s="212"/>
      <c r="D39" s="108">
        <f>D37+J1</f>
        <v>51730</v>
      </c>
      <c r="E39" s="109">
        <f>E37+J1</f>
        <v>53200</v>
      </c>
      <c r="F39" s="110">
        <f>F37+J1</f>
        <v>54480</v>
      </c>
      <c r="G39" s="109">
        <f>G37+J1</f>
        <v>56320</v>
      </c>
      <c r="H39" s="110">
        <f>H37+J1</f>
        <v>58160</v>
      </c>
      <c r="I39" s="109">
        <f>I37+J1</f>
        <v>60000</v>
      </c>
      <c r="J39" s="114">
        <f>J37+J1</f>
        <v>61840</v>
      </c>
      <c r="K39" s="114">
        <f>K37+J1</f>
        <v>63680</v>
      </c>
      <c r="L39" s="115">
        <f>L37+J1</f>
        <v>65520</v>
      </c>
      <c r="M39" s="114">
        <f>M37+J1</f>
        <v>67360</v>
      </c>
      <c r="N39" s="116">
        <f>N37+J1</f>
        <v>69200</v>
      </c>
      <c r="O39" s="114">
        <f>O37+J1</f>
        <v>71040</v>
      </c>
      <c r="P39" s="116">
        <f>P37+J1</f>
        <v>72880</v>
      </c>
      <c r="Q39" s="114">
        <f>Q37+J1</f>
        <v>74720</v>
      </c>
      <c r="R39" s="116">
        <f>R37+J1</f>
        <v>76560</v>
      </c>
      <c r="S39" s="114">
        <f>S37+J1</f>
        <v>78400</v>
      </c>
      <c r="T39" s="116">
        <f>T37+J1</f>
        <v>80240</v>
      </c>
      <c r="U39" s="114">
        <f>U37+J1</f>
        <v>82080</v>
      </c>
      <c r="V39" s="115">
        <f>V37+J1</f>
        <v>83920</v>
      </c>
      <c r="W39" s="114">
        <f>W37+J1</f>
        <v>85760</v>
      </c>
    </row>
    <row r="40" spans="2:23" ht="15" customHeight="1">
      <c r="B40" s="215" t="s">
        <v>77</v>
      </c>
      <c r="C40" s="216"/>
      <c r="D40" s="25">
        <f>D38+1</f>
        <v>162068</v>
      </c>
      <c r="E40" s="27">
        <f>D40+20</f>
        <v>162088</v>
      </c>
      <c r="F40" s="29">
        <f aca="true" t="shared" si="19" ref="F40:W40">E40+20</f>
        <v>162108</v>
      </c>
      <c r="G40" s="27">
        <f t="shared" si="19"/>
        <v>162128</v>
      </c>
      <c r="H40" s="34">
        <f t="shared" si="19"/>
        <v>162148</v>
      </c>
      <c r="I40" s="27">
        <f t="shared" si="19"/>
        <v>162168</v>
      </c>
      <c r="J40" s="33">
        <f t="shared" si="19"/>
        <v>162188</v>
      </c>
      <c r="K40" s="32">
        <f t="shared" si="19"/>
        <v>162208</v>
      </c>
      <c r="L40" s="33">
        <f t="shared" si="19"/>
        <v>162228</v>
      </c>
      <c r="M40" s="32">
        <f t="shared" si="19"/>
        <v>162248</v>
      </c>
      <c r="N40" s="33">
        <f t="shared" si="19"/>
        <v>162268</v>
      </c>
      <c r="O40" s="32">
        <f t="shared" si="19"/>
        <v>162288</v>
      </c>
      <c r="P40" s="33">
        <f t="shared" si="19"/>
        <v>162308</v>
      </c>
      <c r="Q40" s="32">
        <f t="shared" si="19"/>
        <v>162328</v>
      </c>
      <c r="R40" s="33">
        <f t="shared" si="19"/>
        <v>162348</v>
      </c>
      <c r="S40" s="32">
        <f t="shared" si="19"/>
        <v>162368</v>
      </c>
      <c r="T40" s="33">
        <f t="shared" si="19"/>
        <v>162388</v>
      </c>
      <c r="U40" s="32">
        <f t="shared" si="19"/>
        <v>162408</v>
      </c>
      <c r="V40" s="31">
        <f t="shared" si="19"/>
        <v>162428</v>
      </c>
      <c r="W40" s="32">
        <f t="shared" si="19"/>
        <v>162448</v>
      </c>
    </row>
    <row r="41" spans="2:23" ht="15" customHeight="1" thickBot="1">
      <c r="B41" s="217" t="s">
        <v>94</v>
      </c>
      <c r="C41" s="212"/>
      <c r="D41" s="113">
        <f>D39+J1</f>
        <v>54030</v>
      </c>
      <c r="E41" s="111">
        <f>E39+J1</f>
        <v>55500</v>
      </c>
      <c r="F41" s="117">
        <f>F39+J1</f>
        <v>56780</v>
      </c>
      <c r="G41" s="111">
        <f>G39+J1</f>
        <v>58620</v>
      </c>
      <c r="H41" s="112">
        <f>H39+J1</f>
        <v>60460</v>
      </c>
      <c r="I41" s="109">
        <f>I39+J1</f>
        <v>62300</v>
      </c>
      <c r="J41" s="114">
        <f>J39+J1</f>
        <v>64140</v>
      </c>
      <c r="K41" s="114">
        <f>K39+J1</f>
        <v>65980</v>
      </c>
      <c r="L41" s="115">
        <f>L39+J1</f>
        <v>67820</v>
      </c>
      <c r="M41" s="114">
        <f>M39+J1</f>
        <v>69660</v>
      </c>
      <c r="N41" s="116">
        <f>N39+J1</f>
        <v>71500</v>
      </c>
      <c r="O41" s="114">
        <f>O39+J1</f>
        <v>73340</v>
      </c>
      <c r="P41" s="116">
        <f>P39+J1</f>
        <v>75180</v>
      </c>
      <c r="Q41" s="114">
        <f>Q39+J1</f>
        <v>77020</v>
      </c>
      <c r="R41" s="116">
        <f>R39+J1</f>
        <v>78860</v>
      </c>
      <c r="S41" s="114">
        <f>S39+J1</f>
        <v>80700</v>
      </c>
      <c r="T41" s="116">
        <f>T39+J1</f>
        <v>82540</v>
      </c>
      <c r="U41" s="114">
        <f>U39+J1</f>
        <v>84380</v>
      </c>
      <c r="V41" s="115">
        <f>V39+J1</f>
        <v>86220</v>
      </c>
      <c r="W41" s="114">
        <f>W39+J1</f>
        <v>88060</v>
      </c>
    </row>
    <row r="42" spans="2:23" ht="15" customHeight="1">
      <c r="B42" s="215" t="s">
        <v>77</v>
      </c>
      <c r="C42" s="216"/>
      <c r="D42" s="31">
        <f>D40+1</f>
        <v>162069</v>
      </c>
      <c r="E42" s="32">
        <f>D42+20</f>
        <v>162089</v>
      </c>
      <c r="F42" s="33">
        <f aca="true" t="shared" si="20" ref="F42:W42">E42+20</f>
        <v>162109</v>
      </c>
      <c r="G42" s="32">
        <f t="shared" si="20"/>
        <v>162129</v>
      </c>
      <c r="H42" s="33">
        <f t="shared" si="20"/>
        <v>162149</v>
      </c>
      <c r="I42" s="27">
        <f t="shared" si="20"/>
        <v>162169</v>
      </c>
      <c r="J42" s="29">
        <f t="shared" si="20"/>
        <v>162189</v>
      </c>
      <c r="K42" s="27">
        <f t="shared" si="20"/>
        <v>162209</v>
      </c>
      <c r="L42" s="29">
        <f t="shared" si="20"/>
        <v>162229</v>
      </c>
      <c r="M42" s="27">
        <f t="shared" si="20"/>
        <v>162249</v>
      </c>
      <c r="N42" s="29">
        <f t="shared" si="20"/>
        <v>162269</v>
      </c>
      <c r="O42" s="27">
        <f t="shared" si="20"/>
        <v>162289</v>
      </c>
      <c r="P42" s="29">
        <f t="shared" si="20"/>
        <v>162309</v>
      </c>
      <c r="Q42" s="27">
        <f t="shared" si="20"/>
        <v>162329</v>
      </c>
      <c r="R42" s="29">
        <f t="shared" si="20"/>
        <v>162349</v>
      </c>
      <c r="S42" s="27">
        <f t="shared" si="20"/>
        <v>162369</v>
      </c>
      <c r="T42" s="29">
        <f t="shared" si="20"/>
        <v>162389</v>
      </c>
      <c r="U42" s="27">
        <f t="shared" si="20"/>
        <v>162409</v>
      </c>
      <c r="V42" s="25">
        <f t="shared" si="20"/>
        <v>162429</v>
      </c>
      <c r="W42" s="27">
        <f t="shared" si="20"/>
        <v>162449</v>
      </c>
    </row>
    <row r="43" spans="2:23" ht="15" customHeight="1" thickBot="1">
      <c r="B43" s="220" t="s">
        <v>73</v>
      </c>
      <c r="C43" s="221"/>
      <c r="D43" s="113">
        <f>D41+J1</f>
        <v>56330</v>
      </c>
      <c r="E43" s="111">
        <f>E41+J1</f>
        <v>57800</v>
      </c>
      <c r="F43" s="117">
        <f>F41+J1</f>
        <v>59080</v>
      </c>
      <c r="G43" s="111">
        <f>G41+J1</f>
        <v>60920</v>
      </c>
      <c r="H43" s="117">
        <f>H41+J1</f>
        <v>62760</v>
      </c>
      <c r="I43" s="111">
        <f>I41+J1</f>
        <v>64600</v>
      </c>
      <c r="J43" s="114">
        <f>J41+J1</f>
        <v>66440</v>
      </c>
      <c r="K43" s="114">
        <f>K41+J1</f>
        <v>68280</v>
      </c>
      <c r="L43" s="115">
        <f>L41+J1</f>
        <v>70120</v>
      </c>
      <c r="M43" s="114">
        <f>M41+J1</f>
        <v>71960</v>
      </c>
      <c r="N43" s="116">
        <f>N41+J1</f>
        <v>73800</v>
      </c>
      <c r="O43" s="114">
        <f>O41+J1</f>
        <v>75640</v>
      </c>
      <c r="P43" s="116">
        <f>P41+J1</f>
        <v>77480</v>
      </c>
      <c r="Q43" s="114">
        <f>Q41+J1</f>
        <v>79320</v>
      </c>
      <c r="R43" s="116">
        <f>R41+J1</f>
        <v>81160</v>
      </c>
      <c r="S43" s="114">
        <f>S41+J1</f>
        <v>83000</v>
      </c>
      <c r="T43" s="116">
        <f>T41+J1</f>
        <v>84840</v>
      </c>
      <c r="U43" s="114">
        <f>U41+J1</f>
        <v>86680</v>
      </c>
      <c r="V43" s="115">
        <f>V41+J1</f>
        <v>88520</v>
      </c>
      <c r="W43" s="114">
        <f>W41+J1</f>
        <v>90360</v>
      </c>
    </row>
  </sheetData>
  <sheetProtection/>
  <mergeCells count="40">
    <mergeCell ref="B36:C36"/>
    <mergeCell ref="B37:C37"/>
    <mergeCell ref="B31:C31"/>
    <mergeCell ref="B32:C32"/>
    <mergeCell ref="B43:C43"/>
    <mergeCell ref="B39:C39"/>
    <mergeCell ref="B40:C40"/>
    <mergeCell ref="B41:C41"/>
    <mergeCell ref="B42:C42"/>
    <mergeCell ref="B33:C33"/>
    <mergeCell ref="B34:C34"/>
    <mergeCell ref="B35:C35"/>
    <mergeCell ref="B22:C22"/>
    <mergeCell ref="B23:C23"/>
    <mergeCell ref="B24:C24"/>
    <mergeCell ref="B25:C25"/>
    <mergeCell ref="B26:C26"/>
    <mergeCell ref="B38:C38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2022-05-24T05:22:07Z</dcterms:created>
  <dcterms:modified xsi:type="dcterms:W3CDTF">2022-05-24T05:22:25Z</dcterms:modified>
  <cp:category/>
  <cp:version/>
  <cp:contentType/>
  <cp:contentStatus/>
</cp:coreProperties>
</file>