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O:\2500_産業振興課\所属共用フォルダ\03_産業振興（商業）\01_産業振興施策（商業振興施策）に関すること\06_商店街説明会\R7年度\8_資料４_様式集\"/>
    </mc:Choice>
  </mc:AlternateContent>
  <xr:revisionPtr revIDLastSave="0" documentId="13_ncr:1_{0F7F3B26-F48E-4DD2-A110-E3940858337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様式34_一般懸賞" sheetId="1" r:id="rId1"/>
    <sheet name="様式34（印刷用）" sheetId="2" r:id="rId2"/>
  </sheets>
  <definedNames>
    <definedName name="_xlnm.Print_Area" localSheetId="1">'様式34（印刷用）'!$A$1:$H$34</definedName>
    <definedName name="_xlnm.Print_Area" localSheetId="0">様式34_一般懸賞!$A$1:$H$34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2" i="1"/>
  <c r="E22" i="1" l="1"/>
  <c r="G9" i="1" l="1"/>
  <c r="E31" i="1" l="1"/>
  <c r="G30" i="1"/>
  <c r="G27" i="1"/>
  <c r="G20" i="1"/>
  <c r="G11" i="1"/>
  <c r="G10" i="1"/>
  <c r="E15" i="1" l="1"/>
  <c r="E16" i="1" s="1"/>
  <c r="E21" i="1" s="1"/>
</calcChain>
</file>

<file path=xl/sharedStrings.xml><?xml version="1.0" encoding="utf-8"?>
<sst xmlns="http://schemas.openxmlformats.org/spreadsheetml/2006/main" count="84" uniqueCount="38">
  <si>
    <t>１　景品類限度額の確認</t>
    <rPh sb="2" eb="4">
      <t>ケイヒン</t>
    </rPh>
    <rPh sb="4" eb="5">
      <t>ルイ</t>
    </rPh>
    <rPh sb="5" eb="8">
      <t>ゲンドガク</t>
    </rPh>
    <rPh sb="9" eb="11">
      <t>カクニン</t>
    </rPh>
    <phoneticPr fontId="1"/>
  </si>
  <si>
    <t>懸賞期間中の売上予定総額</t>
    <rPh sb="0" eb="5">
      <t>ケンショウキカンチュウ</t>
    </rPh>
    <rPh sb="6" eb="8">
      <t>ウリアゲ</t>
    </rPh>
    <rPh sb="8" eb="10">
      <t>ヨテイ</t>
    </rPh>
    <rPh sb="10" eb="12">
      <t>ソウガク</t>
    </rPh>
    <phoneticPr fontId="1"/>
  </si>
  <si>
    <t>店舗</t>
    <rPh sb="0" eb="2">
      <t>テンポ</t>
    </rPh>
    <phoneticPr fontId="1"/>
  </si>
  <si>
    <t>日間</t>
    <rPh sb="0" eb="2">
      <t>ニチカン</t>
    </rPh>
    <phoneticPr fontId="1"/>
  </si>
  <si>
    <t>万円</t>
    <rPh sb="0" eb="2">
      <t>マンエン</t>
    </rPh>
    <phoneticPr fontId="1"/>
  </si>
  <si>
    <t>イベント参加店舗数</t>
    <rPh sb="4" eb="6">
      <t>サンカ</t>
    </rPh>
    <rPh sb="6" eb="9">
      <t>テンポスウ</t>
    </rPh>
    <phoneticPr fontId="1"/>
  </si>
  <si>
    <t>参加店の１日当たりの売上（見込み）</t>
    <rPh sb="0" eb="3">
      <t>サンカテン</t>
    </rPh>
    <rPh sb="5" eb="6">
      <t>ニチ</t>
    </rPh>
    <rPh sb="6" eb="7">
      <t>ア</t>
    </rPh>
    <rPh sb="10" eb="12">
      <t>ウリアゲ</t>
    </rPh>
    <rPh sb="13" eb="15">
      <t>ミコ</t>
    </rPh>
    <phoneticPr fontId="1"/>
  </si>
  <si>
    <t>円</t>
    <rPh sb="0" eb="1">
      <t>エン</t>
    </rPh>
    <phoneticPr fontId="1"/>
  </si>
  <si>
    <t>（自動計算）</t>
    <rPh sb="1" eb="5">
      <t>ジドウケイサン</t>
    </rPh>
    <phoneticPr fontId="1"/>
  </si>
  <si>
    <t>（自動判定）</t>
    <rPh sb="1" eb="3">
      <t>ジドウ</t>
    </rPh>
    <rPh sb="3" eb="5">
      <t>ハンテイ</t>
    </rPh>
    <phoneticPr fontId="1"/>
  </si>
  <si>
    <t>懸賞（イベント）実施期間</t>
    <rPh sb="0" eb="2">
      <t>ケンショウ</t>
    </rPh>
    <rPh sb="8" eb="10">
      <t>ジッシ</t>
    </rPh>
    <rPh sb="10" eb="12">
      <t>キカン</t>
    </rPh>
    <phoneticPr fontId="1"/>
  </si>
  <si>
    <t>※懸賞期間中の売上予定総額は、参加店舗数×懸賞期間×参加店の売上見込で算出します。</t>
    <rPh sb="1" eb="3">
      <t>ケンショウ</t>
    </rPh>
    <rPh sb="3" eb="6">
      <t>キカンチュウ</t>
    </rPh>
    <rPh sb="7" eb="9">
      <t>ウリアゲ</t>
    </rPh>
    <rPh sb="9" eb="11">
      <t>ヨテイ</t>
    </rPh>
    <rPh sb="11" eb="13">
      <t>ソウガク</t>
    </rPh>
    <rPh sb="15" eb="20">
      <t>サンカテンポスウ</t>
    </rPh>
    <rPh sb="21" eb="23">
      <t>ケンショウ</t>
    </rPh>
    <rPh sb="23" eb="25">
      <t>キカン</t>
    </rPh>
    <rPh sb="26" eb="29">
      <t>サンカテン</t>
    </rPh>
    <rPh sb="30" eb="32">
      <t>ウリアゲ</t>
    </rPh>
    <rPh sb="32" eb="34">
      <t>ミコ</t>
    </rPh>
    <rPh sb="35" eb="37">
      <t>サンシュツ</t>
    </rPh>
    <phoneticPr fontId="1"/>
  </si>
  <si>
    <t>※懸賞実施期間とは、抽選券・抽選補助券の配布期間等、懸賞に参加する権利を得られる期間をいいます。</t>
    <rPh sb="1" eb="3">
      <t>ケンショウ</t>
    </rPh>
    <rPh sb="3" eb="5">
      <t>ジッシ</t>
    </rPh>
    <rPh sb="5" eb="7">
      <t>キカン</t>
    </rPh>
    <rPh sb="10" eb="13">
      <t>チュウセンケン</t>
    </rPh>
    <rPh sb="14" eb="16">
      <t>チュウセン</t>
    </rPh>
    <rPh sb="16" eb="19">
      <t>ホジョケン</t>
    </rPh>
    <rPh sb="20" eb="22">
      <t>ハイフ</t>
    </rPh>
    <rPh sb="22" eb="24">
      <t>キカン</t>
    </rPh>
    <rPh sb="24" eb="25">
      <t>トウ</t>
    </rPh>
    <rPh sb="26" eb="28">
      <t>ケンショウ</t>
    </rPh>
    <rPh sb="29" eb="31">
      <t>サンカ</t>
    </rPh>
    <rPh sb="33" eb="35">
      <t>ケンリ</t>
    </rPh>
    <rPh sb="36" eb="37">
      <t>エ</t>
    </rPh>
    <rPh sb="40" eb="42">
      <t>キカン</t>
    </rPh>
    <phoneticPr fontId="1"/>
  </si>
  <si>
    <t>２　景品最高額の確認</t>
    <rPh sb="2" eb="4">
      <t>ケイヒン</t>
    </rPh>
    <rPh sb="4" eb="7">
      <t>サイコウガク</t>
    </rPh>
    <rPh sb="8" eb="10">
      <t>カクニン</t>
    </rPh>
    <phoneticPr fontId="1"/>
  </si>
  <si>
    <t>懸賞に係る取引価額</t>
    <rPh sb="0" eb="2">
      <t>ケンショウ</t>
    </rPh>
    <rPh sb="3" eb="4">
      <t>カカ</t>
    </rPh>
    <rPh sb="5" eb="9">
      <t>トリヒキカガク</t>
    </rPh>
    <phoneticPr fontId="1"/>
  </si>
  <si>
    <t>景表法上の最高額</t>
    <rPh sb="0" eb="3">
      <t>ケイヒョウホウ</t>
    </rPh>
    <rPh sb="3" eb="4">
      <t>ジョウ</t>
    </rPh>
    <rPh sb="5" eb="8">
      <t>サイコウガク</t>
    </rPh>
    <phoneticPr fontId="1"/>
  </si>
  <si>
    <t>円</t>
    <rPh sb="0" eb="1">
      <t>エン</t>
    </rPh>
    <phoneticPr fontId="1"/>
  </si>
  <si>
    <t>景品の最高額</t>
    <rPh sb="0" eb="2">
      <t>ケイヒン</t>
    </rPh>
    <rPh sb="3" eb="6">
      <t>サイコウガク</t>
    </rPh>
    <phoneticPr fontId="1"/>
  </si>
  <si>
    <t>※会員30名未満の協同組合・商店会用</t>
    <rPh sb="1" eb="3">
      <t>カイイン</t>
    </rPh>
    <rPh sb="5" eb="6">
      <t>メイ</t>
    </rPh>
    <rPh sb="6" eb="8">
      <t>ミマン</t>
    </rPh>
    <rPh sb="9" eb="13">
      <t>キョウドウクミアイ</t>
    </rPh>
    <rPh sb="14" eb="17">
      <t>ショウテンカイ</t>
    </rPh>
    <rPh sb="17" eb="18">
      <t>ヨウ</t>
    </rPh>
    <phoneticPr fontId="1"/>
  </si>
  <si>
    <t>イベントの景品購入費の総額</t>
    <rPh sb="5" eb="9">
      <t>ケイヒンコウニュウ</t>
    </rPh>
    <rPh sb="9" eb="10">
      <t>ヒ</t>
    </rPh>
    <rPh sb="11" eb="13">
      <t>ソウガク</t>
    </rPh>
    <phoneticPr fontId="1"/>
  </si>
  <si>
    <t>円</t>
    <rPh sb="0" eb="1">
      <t>エン</t>
    </rPh>
    <phoneticPr fontId="1"/>
  </si>
  <si>
    <t>景表法上の最高額判定</t>
    <rPh sb="0" eb="3">
      <t>ケイヒョウホウ</t>
    </rPh>
    <rPh sb="3" eb="4">
      <t>ジョウ</t>
    </rPh>
    <rPh sb="5" eb="8">
      <t>サイコウガク</t>
    </rPh>
    <rPh sb="8" eb="10">
      <t>ハンテイ</t>
    </rPh>
    <phoneticPr fontId="1"/>
  </si>
  <si>
    <t>大田区の景品補助上限額判定</t>
    <rPh sb="0" eb="3">
      <t>オオタク</t>
    </rPh>
    <rPh sb="4" eb="6">
      <t>ケイヒン</t>
    </rPh>
    <rPh sb="6" eb="8">
      <t>ホジョ</t>
    </rPh>
    <rPh sb="8" eb="11">
      <t>ジョウゲンガク</t>
    </rPh>
    <rPh sb="11" eb="13">
      <t>ハンテイ</t>
    </rPh>
    <phoneticPr fontId="1"/>
  </si>
  <si>
    <t>申請事業</t>
    <rPh sb="0" eb="2">
      <t>シンセイ</t>
    </rPh>
    <rPh sb="2" eb="4">
      <t>ジギョウ</t>
    </rPh>
    <phoneticPr fontId="1"/>
  </si>
  <si>
    <t>イベント（単会）</t>
  </si>
  <si>
    <t>※懸賞に係る取引価額は、抽選参加に必要な金額を入力してください。
　例：①1,000円以上のお買上で抽選券配布➡1,000円が取引価額
　　　②抽選券を来街者に無料配布する場合➡100円が取引価額とみなす</t>
    <rPh sb="12" eb="14">
      <t>チュウセン</t>
    </rPh>
    <rPh sb="14" eb="16">
      <t>サンカ</t>
    </rPh>
    <rPh sb="17" eb="19">
      <t>ヒツヨウ</t>
    </rPh>
    <rPh sb="20" eb="22">
      <t>キンガク</t>
    </rPh>
    <rPh sb="23" eb="25">
      <t>ニュウリョク</t>
    </rPh>
    <rPh sb="34" eb="35">
      <t>レイ</t>
    </rPh>
    <rPh sb="38" eb="43">
      <t>０００エン</t>
    </rPh>
    <rPh sb="43" eb="45">
      <t>イジョウ</t>
    </rPh>
    <rPh sb="47" eb="48">
      <t>カ</t>
    </rPh>
    <rPh sb="48" eb="49">
      <t>ア</t>
    </rPh>
    <rPh sb="50" eb="52">
      <t>チュウセン</t>
    </rPh>
    <rPh sb="52" eb="53">
      <t>ケン</t>
    </rPh>
    <rPh sb="53" eb="55">
      <t>ハイフ</t>
    </rPh>
    <rPh sb="57" eb="62">
      <t>０００エン</t>
    </rPh>
    <rPh sb="63" eb="65">
      <t>トリヒキ</t>
    </rPh>
    <rPh sb="65" eb="67">
      <t>カガク</t>
    </rPh>
    <rPh sb="72" eb="74">
      <t>チュウセン</t>
    </rPh>
    <rPh sb="74" eb="75">
      <t>ケン</t>
    </rPh>
    <rPh sb="76" eb="77">
      <t>ク</t>
    </rPh>
    <rPh sb="77" eb="78">
      <t>マチ</t>
    </rPh>
    <rPh sb="78" eb="79">
      <t>シャ</t>
    </rPh>
    <rPh sb="80" eb="82">
      <t>ムリョウ</t>
    </rPh>
    <rPh sb="82" eb="84">
      <t>ハイフ</t>
    </rPh>
    <rPh sb="86" eb="88">
      <t>バアイ</t>
    </rPh>
    <rPh sb="92" eb="93">
      <t>エン</t>
    </rPh>
    <rPh sb="94" eb="96">
      <t>トリヒキ</t>
    </rPh>
    <rPh sb="96" eb="98">
      <t>カガク</t>
    </rPh>
    <phoneticPr fontId="1"/>
  </si>
  <si>
    <t>※景品１個当たりの補助対象経費上限額は２万円です。超過部分は補助対象外となります。</t>
    <rPh sb="1" eb="3">
      <t>ケイヒン</t>
    </rPh>
    <rPh sb="4" eb="5">
      <t>コ</t>
    </rPh>
    <rPh sb="5" eb="6">
      <t>ア</t>
    </rPh>
    <rPh sb="9" eb="13">
      <t>ホジョタイショウ</t>
    </rPh>
    <rPh sb="13" eb="15">
      <t>ケイヒ</t>
    </rPh>
    <rPh sb="15" eb="18">
      <t>ジョウゲンガク</t>
    </rPh>
    <rPh sb="20" eb="22">
      <t>マンエン</t>
    </rPh>
    <rPh sb="25" eb="27">
      <t>チョウカ</t>
    </rPh>
    <rPh sb="27" eb="29">
      <t>ブブン</t>
    </rPh>
    <rPh sb="30" eb="32">
      <t>ホジョ</t>
    </rPh>
    <rPh sb="32" eb="34">
      <t>タイショウ</t>
    </rPh>
    <rPh sb="34" eb="35">
      <t>ガイ</t>
    </rPh>
    <phoneticPr fontId="1"/>
  </si>
  <si>
    <t>※会場設営費に分類される経費が景表法上の景品類に該当する場合、景品購入費の限度額の制限があります。</t>
    <rPh sb="1" eb="3">
      <t>カイジョウ</t>
    </rPh>
    <rPh sb="3" eb="5">
      <t>セツエイ</t>
    </rPh>
    <rPh sb="5" eb="6">
      <t>ヒ</t>
    </rPh>
    <rPh sb="7" eb="9">
      <t>ブンルイ</t>
    </rPh>
    <rPh sb="12" eb="14">
      <t>ケイヒ</t>
    </rPh>
    <rPh sb="15" eb="18">
      <t>ケイヒョウホウ</t>
    </rPh>
    <rPh sb="18" eb="19">
      <t>ジョウ</t>
    </rPh>
    <rPh sb="20" eb="22">
      <t>ケイヒン</t>
    </rPh>
    <rPh sb="22" eb="23">
      <t>ルイ</t>
    </rPh>
    <rPh sb="24" eb="26">
      <t>ガイトウ</t>
    </rPh>
    <rPh sb="28" eb="30">
      <t>バアイ</t>
    </rPh>
    <rPh sb="31" eb="33">
      <t>ケイヒン</t>
    </rPh>
    <rPh sb="33" eb="36">
      <t>コウニュウヒ</t>
    </rPh>
    <rPh sb="37" eb="39">
      <t>ゲンド</t>
    </rPh>
    <rPh sb="39" eb="40">
      <t>ガク</t>
    </rPh>
    <rPh sb="41" eb="43">
      <t>セイゲン</t>
    </rPh>
    <phoneticPr fontId="1"/>
  </si>
  <si>
    <t xml:space="preserve">※若手・女性支援事業、女性活躍推進事業、地域連携事業の景品１個当たりの補助対象経費上限額は１万円です。
</t>
    <phoneticPr fontId="1"/>
  </si>
  <si>
    <t>※イベント（単会）、組織活力向上、地域連携…90万円、イベント（共催）…180万円、
　若手・女性支援事業、女性活躍推進事業…10万円</t>
    <phoneticPr fontId="1"/>
  </si>
  <si>
    <r>
      <t xml:space="preserve">協同組合（会員30名未満）、商店会（会員30名未満）が実施する懸賞は、一般懸賞に該当します。
</t>
    </r>
    <r>
      <rPr>
        <b/>
        <u/>
        <sz val="11"/>
        <rFont val="游ゴシック Light"/>
        <family val="3"/>
        <charset val="128"/>
        <scheme val="major"/>
      </rPr>
      <t>景品類の限度額は　懸賞に係る売り上げ予定総額の２％</t>
    </r>
    <r>
      <rPr>
        <sz val="11"/>
        <rFont val="游ゴシック Light"/>
        <family val="3"/>
        <charset val="128"/>
        <scheme val="major"/>
      </rPr>
      <t>　となります。
景品の総額が限度額内であるかを確認します。</t>
    </r>
    <rPh sb="0" eb="4">
      <t>キョウドウクミアイ</t>
    </rPh>
    <rPh sb="5" eb="7">
      <t>カイイン</t>
    </rPh>
    <rPh sb="9" eb="10">
      <t>メイ</t>
    </rPh>
    <rPh sb="10" eb="12">
      <t>ミマン</t>
    </rPh>
    <rPh sb="14" eb="17">
      <t>ショウテンカイ</t>
    </rPh>
    <rPh sb="18" eb="20">
      <t>カイイン</t>
    </rPh>
    <rPh sb="22" eb="23">
      <t>メイ</t>
    </rPh>
    <rPh sb="23" eb="25">
      <t>ミマン</t>
    </rPh>
    <rPh sb="27" eb="29">
      <t>ジッシ</t>
    </rPh>
    <rPh sb="31" eb="33">
      <t>ケンショウ</t>
    </rPh>
    <rPh sb="35" eb="37">
      <t>イッパン</t>
    </rPh>
    <rPh sb="37" eb="39">
      <t>ケンショウ</t>
    </rPh>
    <rPh sb="40" eb="42">
      <t>ガイトウ</t>
    </rPh>
    <rPh sb="47" eb="50">
      <t>ケイヒンルイ</t>
    </rPh>
    <rPh sb="51" eb="54">
      <t>ゲンドガク</t>
    </rPh>
    <rPh sb="56" eb="58">
      <t>ケンショウ</t>
    </rPh>
    <rPh sb="59" eb="60">
      <t>カカ</t>
    </rPh>
    <rPh sb="61" eb="62">
      <t>ウ</t>
    </rPh>
    <rPh sb="63" eb="64">
      <t>ア</t>
    </rPh>
    <rPh sb="65" eb="67">
      <t>ヨテイ</t>
    </rPh>
    <rPh sb="67" eb="69">
      <t>ソウガク</t>
    </rPh>
    <phoneticPr fontId="1"/>
  </si>
  <si>
    <t>※参加店の１日当たりの売上は、参加店舗全店の平均を見込みでご入力ください。</t>
    <rPh sb="1" eb="4">
      <t>サンカテン</t>
    </rPh>
    <rPh sb="6" eb="7">
      <t>ニチ</t>
    </rPh>
    <rPh sb="7" eb="8">
      <t>ア</t>
    </rPh>
    <rPh sb="11" eb="13">
      <t>ウリアゲ</t>
    </rPh>
    <rPh sb="15" eb="17">
      <t>サンカ</t>
    </rPh>
    <rPh sb="17" eb="19">
      <t>テンポ</t>
    </rPh>
    <rPh sb="19" eb="21">
      <t>ゼンテン</t>
    </rPh>
    <rPh sb="22" eb="24">
      <t>ヘイキン</t>
    </rPh>
    <rPh sb="25" eb="27">
      <t>ミコ</t>
    </rPh>
    <rPh sb="30" eb="32">
      <t>ニュウリョク</t>
    </rPh>
    <phoneticPr fontId="1"/>
  </si>
  <si>
    <t>景表法上の景品購入費限度額</t>
    <rPh sb="0" eb="3">
      <t>ケイヒョウホウ</t>
    </rPh>
    <rPh sb="3" eb="4">
      <t>ジョウ</t>
    </rPh>
    <rPh sb="5" eb="7">
      <t>ケイヒン</t>
    </rPh>
    <rPh sb="7" eb="10">
      <t>コウニュウヒ</t>
    </rPh>
    <rPh sb="10" eb="13">
      <t>ゲンドガク</t>
    </rPh>
    <phoneticPr fontId="1"/>
  </si>
  <si>
    <t>※景品購入費の限度額は一般懸賞では、懸賞期間中の売上予定総額の２％となります。</t>
    <rPh sb="7" eb="10">
      <t>ゲンドガク</t>
    </rPh>
    <rPh sb="11" eb="13">
      <t>イッパン</t>
    </rPh>
    <rPh sb="13" eb="15">
      <t>ケンショウ</t>
    </rPh>
    <rPh sb="18" eb="23">
      <t>ケンショウキカンチュウ</t>
    </rPh>
    <rPh sb="24" eb="26">
      <t>ウリアゲ</t>
    </rPh>
    <rPh sb="26" eb="30">
      <t>ヨテイソウガク</t>
    </rPh>
    <phoneticPr fontId="1"/>
  </si>
  <si>
    <t>景表法上の景品購入費限度額判定</t>
    <rPh sb="10" eb="13">
      <t>ゲンドガク</t>
    </rPh>
    <rPh sb="13" eb="15">
      <t>ハンテイ</t>
    </rPh>
    <phoneticPr fontId="1"/>
  </si>
  <si>
    <t>補助金上の景品購入費限度額判定</t>
    <rPh sb="0" eb="3">
      <t>ホジョキン</t>
    </rPh>
    <rPh sb="3" eb="4">
      <t>ジョウ</t>
    </rPh>
    <rPh sb="10" eb="12">
      <t>ゲンド</t>
    </rPh>
    <rPh sb="12" eb="13">
      <t>ガク</t>
    </rPh>
    <rPh sb="13" eb="15">
      <t>ハンテイ</t>
    </rPh>
    <phoneticPr fontId="1"/>
  </si>
  <si>
    <t>景品表示法上、一般懸賞の景品最高額は取引価額の20倍（最高10万円）までとなっています。ここでは景品最高額を確認します。</t>
    <rPh sb="0" eb="6">
      <t>ケイヒンヒョウジホウジョウ</t>
    </rPh>
    <rPh sb="7" eb="11">
      <t>イッパンケンショウ</t>
    </rPh>
    <rPh sb="12" eb="14">
      <t>ケイヒン</t>
    </rPh>
    <rPh sb="14" eb="17">
      <t>サイコウガク</t>
    </rPh>
    <rPh sb="18" eb="22">
      <t>トリヒキカガク</t>
    </rPh>
    <rPh sb="25" eb="26">
      <t>バイ</t>
    </rPh>
    <rPh sb="27" eb="29">
      <t>サイコウ</t>
    </rPh>
    <rPh sb="48" eb="53">
      <t>ケイヒンサイコウガク</t>
    </rPh>
    <rPh sb="54" eb="56">
      <t>カクニン</t>
    </rPh>
    <phoneticPr fontId="1"/>
  </si>
  <si>
    <r>
      <t>景品チェックシート　</t>
    </r>
    <r>
      <rPr>
        <b/>
        <u/>
        <sz val="14"/>
        <rFont val="游ゴシック Light"/>
        <family val="3"/>
        <charset val="128"/>
        <scheme val="major"/>
      </rPr>
      <t>【一般懸賞】</t>
    </r>
    <rPh sb="0" eb="2">
      <t>ケイヒン</t>
    </rPh>
    <rPh sb="11" eb="13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</si>
</sst>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u/>
      <sz val="12"/>
      <name val="游ゴシック Light"/>
      <family val="3"/>
      <charset val="128"/>
      <scheme val="major"/>
    </font>
    <font>
      <b/>
      <u/>
      <sz val="1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b/>
      <u/>
      <sz val="14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 wrapText="1"/>
    </xf>
    <xf numFmtId="176" fontId="5" fillId="0" borderId="2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177" fontId="5" fillId="0" borderId="2" xfId="0" applyNumberFormat="1" applyFont="1" applyBorder="1">
      <alignment vertical="center"/>
    </xf>
    <xf numFmtId="177" fontId="8" fillId="0" borderId="4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549088</xdr:colOff>
      <xdr:row>31</xdr:row>
      <xdr:rowOff>347383</xdr:rowOff>
    </xdr:from>
    <xdr:to>
      <xdr:col>7</xdr:col>
      <xdr:colOff>647774</xdr:colOff>
      <xdr:row>33</xdr:row>
      <xdr:rowOff>226770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30FEAF-BD41-1ADE-642C-ED533A974E28}"/>
            </a:ext>
          </a:extLst>
        </xdr:cNvPr>
        <xdr:cNvSpPr/>
      </xdr:nvSpPr>
      <xdr:spPr>
        <a:xfrm>
          <a:off x="5995147" y="11082618"/>
          <a:ext cx="961539" cy="4845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800"/>
            </a:lnSpc>
          </a:pPr>
          <a:r>
            <a:rPr lang="en-US" altLang="ja-JP" sz="1800" kern="10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34-1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view="pageBreakPreview" zoomScale="85" zoomScaleNormal="100" zoomScaleSheetLayoutView="85" workbookViewId="0">
      <selection activeCell="L9" sqref="L9"/>
    </sheetView>
  </sheetViews>
  <sheetFormatPr defaultColWidth="8.625" defaultRowHeight="18" x14ac:dyDescent="0.4"/>
  <cols>
    <col min="1" max="1" width="8.625" style="3"/>
    <col min="2" max="2" width="10" style="3" customWidth="1"/>
    <col min="3" max="3" width="10.75" style="3" customWidth="1"/>
    <col min="4" max="4" width="8.625" style="3"/>
    <col min="5" max="5" width="22.125" style="3" customWidth="1"/>
    <col min="6" max="7" width="11.375" style="3" customWidth="1"/>
    <col min="8" max="8" width="9.75" style="3" customWidth="1"/>
    <col min="9" max="16384" width="8.625" style="3"/>
  </cols>
  <sheetData>
    <row r="1" spans="1:9" ht="24" x14ac:dyDescent="0.4">
      <c r="A1" s="28" t="s">
        <v>37</v>
      </c>
      <c r="B1" s="28"/>
      <c r="C1" s="28"/>
      <c r="D1" s="28"/>
      <c r="E1" s="28"/>
      <c r="F1" s="28"/>
      <c r="G1" s="28"/>
      <c r="H1" s="28"/>
    </row>
    <row r="2" spans="1:9" ht="24" x14ac:dyDescent="0.4">
      <c r="A2" s="28" t="s">
        <v>18</v>
      </c>
      <c r="B2" s="28"/>
      <c r="C2" s="28"/>
      <c r="D2" s="28"/>
      <c r="E2" s="28"/>
      <c r="F2" s="28"/>
      <c r="G2" s="28"/>
      <c r="H2" s="28"/>
    </row>
    <row r="3" spans="1:9" ht="24" x14ac:dyDescent="0.4">
      <c r="A3" s="2"/>
      <c r="B3" s="2"/>
      <c r="C3" s="2"/>
      <c r="D3" s="2"/>
      <c r="E3" s="2"/>
      <c r="F3" s="2"/>
      <c r="G3" s="2"/>
      <c r="H3" s="2"/>
    </row>
    <row r="4" spans="1:9" ht="24" x14ac:dyDescent="0.4">
      <c r="A4" s="4" t="s">
        <v>23</v>
      </c>
      <c r="B4" s="32" t="s">
        <v>24</v>
      </c>
      <c r="C4" s="32"/>
      <c r="D4" s="2"/>
      <c r="E4" s="2"/>
      <c r="F4" s="2"/>
      <c r="G4" s="2"/>
      <c r="H4" s="2"/>
    </row>
    <row r="6" spans="1:9" ht="19.5" x14ac:dyDescent="0.4">
      <c r="A6" s="5" t="s">
        <v>0</v>
      </c>
    </row>
    <row r="7" spans="1:9" ht="60" customHeight="1" x14ac:dyDescent="0.4">
      <c r="A7" s="29" t="s">
        <v>30</v>
      </c>
      <c r="B7" s="29"/>
      <c r="C7" s="29"/>
      <c r="D7" s="29"/>
      <c r="E7" s="29"/>
      <c r="F7" s="29"/>
      <c r="G7" s="29"/>
      <c r="H7" s="29"/>
      <c r="I7" s="6"/>
    </row>
    <row r="8" spans="1:9" ht="17.100000000000001" customHeight="1" x14ac:dyDescent="0.4"/>
    <row r="9" spans="1:9" ht="30" customHeight="1" x14ac:dyDescent="0.4">
      <c r="A9" s="23" t="s">
        <v>5</v>
      </c>
      <c r="B9" s="23"/>
      <c r="C9" s="23"/>
      <c r="D9" s="23"/>
      <c r="E9" s="7"/>
      <c r="F9" s="8" t="s">
        <v>2</v>
      </c>
      <c r="G9" s="30" t="str">
        <f>IF($E$9="","（入力してください）",IF(E9&gt;=30,"共同懸賞となります",""))</f>
        <v>（入力してください）</v>
      </c>
      <c r="H9" s="31"/>
    </row>
    <row r="10" spans="1:9" ht="30" customHeight="1" x14ac:dyDescent="0.4">
      <c r="A10" s="23" t="s">
        <v>10</v>
      </c>
      <c r="B10" s="23"/>
      <c r="C10" s="23"/>
      <c r="D10" s="23"/>
      <c r="E10" s="7"/>
      <c r="F10" s="8" t="s">
        <v>3</v>
      </c>
      <c r="G10" s="30" t="str">
        <f>IF($E$10="","（入力してください）","")</f>
        <v>（入力してください）</v>
      </c>
      <c r="H10" s="31"/>
    </row>
    <row r="11" spans="1:9" ht="30" customHeight="1" x14ac:dyDescent="0.4">
      <c r="A11" s="23" t="s">
        <v>6</v>
      </c>
      <c r="B11" s="23"/>
      <c r="C11" s="23"/>
      <c r="D11" s="23"/>
      <c r="E11" s="7"/>
      <c r="F11" s="8" t="s">
        <v>4</v>
      </c>
      <c r="G11" s="30" t="str">
        <f>IF($E$11="","（入力してください）","")</f>
        <v>（入力してください）</v>
      </c>
      <c r="H11" s="31"/>
    </row>
    <row r="12" spans="1:9" ht="20.100000000000001" customHeight="1" x14ac:dyDescent="0.4">
      <c r="A12" s="9" t="s">
        <v>12</v>
      </c>
      <c r="B12" s="10"/>
      <c r="C12" s="10"/>
      <c r="D12" s="10"/>
      <c r="G12" s="11"/>
    </row>
    <row r="13" spans="1:9" ht="20.100000000000001" customHeight="1" x14ac:dyDescent="0.4">
      <c r="A13" s="9" t="s">
        <v>31</v>
      </c>
      <c r="B13" s="10"/>
      <c r="C13" s="10"/>
      <c r="D13" s="10"/>
      <c r="G13" s="11"/>
    </row>
    <row r="14" spans="1:9" ht="17.100000000000001" customHeight="1" x14ac:dyDescent="0.4">
      <c r="G14" s="11"/>
    </row>
    <row r="15" spans="1:9" ht="30" customHeight="1" x14ac:dyDescent="0.4">
      <c r="A15" s="23" t="s">
        <v>1</v>
      </c>
      <c r="B15" s="23"/>
      <c r="C15" s="23"/>
      <c r="D15" s="23"/>
      <c r="E15" s="7">
        <f>E9*E10*E11</f>
        <v>0</v>
      </c>
      <c r="F15" s="8" t="s">
        <v>4</v>
      </c>
      <c r="G15" s="11" t="s">
        <v>8</v>
      </c>
    </row>
    <row r="16" spans="1:9" ht="30" customHeight="1" x14ac:dyDescent="0.4">
      <c r="A16" s="23" t="s">
        <v>32</v>
      </c>
      <c r="B16" s="23"/>
      <c r="C16" s="23"/>
      <c r="D16" s="23"/>
      <c r="E16" s="7">
        <f>E15*0.02</f>
        <v>0</v>
      </c>
      <c r="F16" s="8" t="s">
        <v>4</v>
      </c>
      <c r="G16" s="11" t="s">
        <v>8</v>
      </c>
    </row>
    <row r="17" spans="1:9" ht="20.45" customHeight="1" x14ac:dyDescent="0.4">
      <c r="A17" s="9" t="s">
        <v>11</v>
      </c>
      <c r="B17" s="10"/>
      <c r="C17" s="10"/>
      <c r="D17" s="10"/>
      <c r="G17" s="11"/>
    </row>
    <row r="18" spans="1:9" ht="20.45" customHeight="1" x14ac:dyDescent="0.4">
      <c r="A18" s="9" t="s">
        <v>33</v>
      </c>
      <c r="B18" s="10"/>
      <c r="C18" s="10"/>
      <c r="D18" s="10"/>
      <c r="G18" s="11"/>
    </row>
    <row r="19" spans="1:9" ht="17.100000000000001" customHeight="1" x14ac:dyDescent="0.4">
      <c r="A19" s="9" t="s">
        <v>27</v>
      </c>
      <c r="B19" s="12"/>
      <c r="C19" s="12"/>
    </row>
    <row r="20" spans="1:9" ht="30" customHeight="1" x14ac:dyDescent="0.4">
      <c r="A20" s="24" t="s">
        <v>19</v>
      </c>
      <c r="B20" s="24"/>
      <c r="C20" s="24"/>
      <c r="D20" s="24"/>
      <c r="E20" s="7"/>
      <c r="F20" s="8" t="s">
        <v>7</v>
      </c>
      <c r="G20" s="11" t="str">
        <f>IF($E$11="","（入力してください）","")</f>
        <v>（入力してください）</v>
      </c>
    </row>
    <row r="21" spans="1:9" ht="30" customHeight="1" x14ac:dyDescent="0.4">
      <c r="A21" s="20" t="s">
        <v>34</v>
      </c>
      <c r="B21" s="21"/>
      <c r="C21" s="21"/>
      <c r="D21" s="22"/>
      <c r="E21" s="13" t="str">
        <f>IF(E20&lt;=E16*10000,"限度額OK","限度額超過")</f>
        <v>限度額OK</v>
      </c>
      <c r="F21" s="8"/>
      <c r="G21" s="11" t="s">
        <v>9</v>
      </c>
    </row>
    <row r="22" spans="1:9" ht="30" customHeight="1" x14ac:dyDescent="0.4">
      <c r="A22" s="23" t="s">
        <v>35</v>
      </c>
      <c r="B22" s="23"/>
      <c r="C22" s="23"/>
      <c r="D22" s="23"/>
      <c r="E22" s="14" t="str">
        <f>IF(B4="イベント（共催）",IF(E20&lt;=1800000,"限度額OK","限度額超過"),IF(OR(B4="イベント（単会）",B4="組織活力向上支援",B4="地域連携"),IF(E20&lt;=900000,"限度額OK","限度額超過"),IF(OR(B4="若手・女性支援",B4="女性活躍推進"),IF(E20&lt;=100000,"限度額OK","限度額超過"))))</f>
        <v>限度額OK</v>
      </c>
      <c r="F22" s="8"/>
      <c r="G22" s="11" t="s">
        <v>9</v>
      </c>
    </row>
    <row r="23" spans="1:9" ht="38.25" customHeight="1" x14ac:dyDescent="0.4">
      <c r="A23" s="27" t="s">
        <v>29</v>
      </c>
      <c r="B23" s="27"/>
      <c r="C23" s="27"/>
      <c r="D23" s="27"/>
      <c r="E23" s="27"/>
      <c r="F23" s="27"/>
      <c r="G23" s="27"/>
      <c r="H23" s="27"/>
    </row>
    <row r="24" spans="1:9" ht="19.5" x14ac:dyDescent="0.4">
      <c r="A24" s="5" t="s">
        <v>13</v>
      </c>
      <c r="B24" s="15"/>
      <c r="C24" s="15"/>
    </row>
    <row r="25" spans="1:9" ht="35.1" customHeight="1" x14ac:dyDescent="0.4">
      <c r="A25" s="29" t="s">
        <v>36</v>
      </c>
      <c r="B25" s="29"/>
      <c r="C25" s="29"/>
      <c r="D25" s="29"/>
      <c r="E25" s="29"/>
      <c r="F25" s="29"/>
      <c r="G25" s="29"/>
      <c r="H25" s="29"/>
    </row>
    <row r="26" spans="1:9" ht="17.100000000000001" customHeight="1" x14ac:dyDescent="0.4"/>
    <row r="27" spans="1:9" ht="30" customHeight="1" x14ac:dyDescent="0.4">
      <c r="A27" s="23" t="s">
        <v>14</v>
      </c>
      <c r="B27" s="23"/>
      <c r="C27" s="23"/>
      <c r="D27" s="23"/>
      <c r="E27" s="16"/>
      <c r="F27" s="8" t="s">
        <v>7</v>
      </c>
      <c r="G27" s="11" t="str">
        <f>IF($E$11="","（入力してください）","")</f>
        <v>（入力してください）</v>
      </c>
    </row>
    <row r="28" spans="1:9" ht="30" customHeight="1" x14ac:dyDescent="0.4">
      <c r="A28" s="20" t="s">
        <v>15</v>
      </c>
      <c r="B28" s="21"/>
      <c r="C28" s="21"/>
      <c r="D28" s="22"/>
      <c r="E28" s="17">
        <f>IF(E27&lt;=100,2000,MIN(E27*20,100000))</f>
        <v>2000</v>
      </c>
      <c r="F28" s="8" t="s">
        <v>20</v>
      </c>
      <c r="G28" s="11" t="s">
        <v>9</v>
      </c>
    </row>
    <row r="29" spans="1:9" ht="54.75" customHeight="1" x14ac:dyDescent="0.4">
      <c r="A29" s="25" t="s">
        <v>25</v>
      </c>
      <c r="B29" s="25"/>
      <c r="C29" s="25"/>
      <c r="D29" s="25"/>
      <c r="E29" s="25"/>
      <c r="F29" s="25"/>
      <c r="G29" s="11"/>
    </row>
    <row r="30" spans="1:9" ht="30" customHeight="1" x14ac:dyDescent="0.4">
      <c r="A30" s="20" t="s">
        <v>17</v>
      </c>
      <c r="B30" s="21"/>
      <c r="C30" s="21"/>
      <c r="D30" s="22"/>
      <c r="E30" s="17"/>
      <c r="F30" s="8" t="s">
        <v>16</v>
      </c>
      <c r="G30" s="11" t="str">
        <f>IF($E$11="","（入力してください）","")</f>
        <v>（入力してください）</v>
      </c>
    </row>
    <row r="31" spans="1:9" ht="30" customHeight="1" x14ac:dyDescent="0.4">
      <c r="A31" s="20" t="s">
        <v>21</v>
      </c>
      <c r="B31" s="21"/>
      <c r="C31" s="21"/>
      <c r="D31" s="22"/>
      <c r="E31" s="1" t="str">
        <f>IF(E30&lt;=E28,"景表法最高額内","景表法最高額超過")</f>
        <v>景表法最高額内</v>
      </c>
      <c r="F31" s="8"/>
      <c r="G31" s="11" t="s">
        <v>9</v>
      </c>
    </row>
    <row r="32" spans="1:9" ht="30" customHeight="1" x14ac:dyDescent="0.4">
      <c r="A32" s="20" t="s">
        <v>22</v>
      </c>
      <c r="B32" s="21"/>
      <c r="C32" s="21"/>
      <c r="D32" s="22"/>
      <c r="E32" s="18" t="str">
        <f>IF(OR(B4="若手・女性支援",B4="女性活躍推進",B4="地域連携"),IF(E30&lt;=10000,"限度額OK","限度額超過"),IF(E30&lt;=20000,"限度額OK","限度額超過"))</f>
        <v>限度額OK</v>
      </c>
      <c r="F32" s="8"/>
      <c r="G32" s="11" t="s">
        <v>9</v>
      </c>
      <c r="I32" s="19"/>
    </row>
    <row r="33" spans="1:8" x14ac:dyDescent="0.4">
      <c r="A33" s="11" t="s">
        <v>26</v>
      </c>
    </row>
    <row r="34" spans="1:8" ht="23.25" customHeight="1" x14ac:dyDescent="0.4">
      <c r="A34" s="26" t="s">
        <v>28</v>
      </c>
      <c r="B34" s="26"/>
      <c r="C34" s="26"/>
      <c r="D34" s="26"/>
      <c r="E34" s="26"/>
      <c r="F34" s="26"/>
      <c r="G34" s="26"/>
      <c r="H34" s="26"/>
    </row>
  </sheetData>
  <mergeCells count="24">
    <mergeCell ref="A34:H34"/>
    <mergeCell ref="A23:H23"/>
    <mergeCell ref="A1:H1"/>
    <mergeCell ref="A2:H2"/>
    <mergeCell ref="A9:D9"/>
    <mergeCell ref="A10:D10"/>
    <mergeCell ref="A11:D11"/>
    <mergeCell ref="A7:H7"/>
    <mergeCell ref="G9:H9"/>
    <mergeCell ref="G10:H10"/>
    <mergeCell ref="G11:H11"/>
    <mergeCell ref="B4:C4"/>
    <mergeCell ref="A25:H25"/>
    <mergeCell ref="A27:D27"/>
    <mergeCell ref="A28:D28"/>
    <mergeCell ref="A32:D32"/>
    <mergeCell ref="A31:D31"/>
    <mergeCell ref="A22:D22"/>
    <mergeCell ref="A15:D15"/>
    <mergeCell ref="A16:D16"/>
    <mergeCell ref="A20:D20"/>
    <mergeCell ref="A21:D21"/>
    <mergeCell ref="A30:D30"/>
    <mergeCell ref="A29:F29"/>
  </mergeCells>
  <phoneticPr fontId="1"/>
  <conditionalFormatting sqref="E9:E11">
    <cfRule type="containsBlanks" dxfId="17" priority="11">
      <formula>LEN(TRIM(E9))=0</formula>
    </cfRule>
  </conditionalFormatting>
  <conditionalFormatting sqref="E20">
    <cfRule type="containsBlanks" dxfId="16" priority="9">
      <formula>LEN(TRIM(E20))=0</formula>
    </cfRule>
  </conditionalFormatting>
  <conditionalFormatting sqref="E21:E22">
    <cfRule type="containsText" dxfId="15" priority="1" operator="containsText" text="限度額超過">
      <formula>NOT(ISERROR(SEARCH("限度額超過",E21)))</formula>
    </cfRule>
  </conditionalFormatting>
  <conditionalFormatting sqref="E27">
    <cfRule type="containsBlanks" dxfId="14" priority="8">
      <formula>LEN(TRIM(E27))=0</formula>
    </cfRule>
  </conditionalFormatting>
  <conditionalFormatting sqref="E30">
    <cfRule type="containsBlanks" dxfId="13" priority="7">
      <formula>LEN(TRIM(E30))=0</formula>
    </cfRule>
  </conditionalFormatting>
  <conditionalFormatting sqref="E31">
    <cfRule type="containsText" dxfId="12" priority="6" operator="containsText" text="景表法最高額超過">
      <formula>NOT(ISERROR(SEARCH("景表法最高額超過",E31)))</formula>
    </cfRule>
  </conditionalFormatting>
  <conditionalFormatting sqref="E32">
    <cfRule type="containsText" dxfId="11" priority="3" operator="containsText" text="限度額超過">
      <formula>NOT(ISERROR(SEARCH("限度額超過",E32)))</formula>
    </cfRule>
    <cfRule type="containsText" dxfId="10" priority="5" operator="containsText" text="補助対象経費上限超過">
      <formula>NOT(ISERROR(SEARCH("補助対象経費上限超過",E32)))</formula>
    </cfRule>
  </conditionalFormatting>
  <conditionalFormatting sqref="G9">
    <cfRule type="cellIs" dxfId="9" priority="4" operator="equal">
      <formula>"共同懸賞となります"</formula>
    </cfRule>
  </conditionalFormatting>
  <dataValidations count="1">
    <dataValidation type="list" allowBlank="1" showInputMessage="1" showErrorMessage="1" sqref="B4:C4" xr:uid="{00000000-0002-0000-0000-000000000000}">
      <formula1>"イベント（単会）,イベント（共催）,若手・女性支援,女性活躍推進,組織活力向上支援,地域連携"</formula1>
    </dataValidation>
  </dataValidations>
  <pageMargins left="0.51181102362204722" right="0.51181102362204722" top="0.55118110236220474" bottom="0.55118110236220474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43BCF-E65E-4AD7-BD64-973BEEEA65DF}">
  <dimension ref="A1:I34"/>
  <sheetViews>
    <sheetView tabSelected="1" view="pageBreakPreview" zoomScale="85" zoomScaleNormal="100" zoomScaleSheetLayoutView="85" workbookViewId="0">
      <selection activeCell="K6" sqref="K6"/>
    </sheetView>
  </sheetViews>
  <sheetFormatPr defaultColWidth="8.625" defaultRowHeight="18" x14ac:dyDescent="0.4"/>
  <cols>
    <col min="1" max="1" width="8.625" style="3"/>
    <col min="2" max="2" width="10" style="3" customWidth="1"/>
    <col min="3" max="3" width="10.75" style="3" customWidth="1"/>
    <col min="4" max="4" width="8.625" style="3"/>
    <col min="5" max="5" width="22.125" style="3" customWidth="1"/>
    <col min="6" max="7" width="11.375" style="3" customWidth="1"/>
    <col min="8" max="8" width="9.75" style="3" customWidth="1"/>
    <col min="9" max="16384" width="8.625" style="3"/>
  </cols>
  <sheetData>
    <row r="1" spans="1:9" ht="24" x14ac:dyDescent="0.4">
      <c r="A1" s="28" t="s">
        <v>37</v>
      </c>
      <c r="B1" s="28"/>
      <c r="C1" s="28"/>
      <c r="D1" s="28"/>
      <c r="E1" s="28"/>
      <c r="F1" s="28"/>
      <c r="G1" s="28"/>
      <c r="H1" s="28"/>
    </row>
    <row r="2" spans="1:9" ht="24" x14ac:dyDescent="0.4">
      <c r="A2" s="28" t="s">
        <v>18</v>
      </c>
      <c r="B2" s="28"/>
      <c r="C2" s="28"/>
      <c r="D2" s="28"/>
      <c r="E2" s="28"/>
      <c r="F2" s="28"/>
      <c r="G2" s="28"/>
      <c r="H2" s="28"/>
    </row>
    <row r="3" spans="1:9" ht="24" x14ac:dyDescent="0.4">
      <c r="A3" s="2"/>
      <c r="B3" s="2"/>
      <c r="C3" s="2"/>
      <c r="D3" s="2"/>
      <c r="E3" s="2"/>
      <c r="F3" s="2"/>
      <c r="G3" s="2"/>
      <c r="H3" s="2"/>
    </row>
    <row r="4" spans="1:9" ht="24" x14ac:dyDescent="0.4">
      <c r="A4" s="4" t="s">
        <v>23</v>
      </c>
      <c r="B4" s="32"/>
      <c r="C4" s="32"/>
      <c r="D4" s="2"/>
      <c r="E4" s="2"/>
      <c r="F4" s="2"/>
      <c r="G4" s="2"/>
      <c r="H4" s="2"/>
    </row>
    <row r="6" spans="1:9" ht="19.5" x14ac:dyDescent="0.4">
      <c r="A6" s="5" t="s">
        <v>0</v>
      </c>
    </row>
    <row r="7" spans="1:9" ht="60" customHeight="1" x14ac:dyDescent="0.4">
      <c r="A7" s="29" t="s">
        <v>30</v>
      </c>
      <c r="B7" s="29"/>
      <c r="C7" s="29"/>
      <c r="D7" s="29"/>
      <c r="E7" s="29"/>
      <c r="F7" s="29"/>
      <c r="G7" s="29"/>
      <c r="H7" s="29"/>
      <c r="I7" s="6"/>
    </row>
    <row r="8" spans="1:9" ht="17.100000000000001" customHeight="1" x14ac:dyDescent="0.4"/>
    <row r="9" spans="1:9" ht="30" customHeight="1" x14ac:dyDescent="0.4">
      <c r="A9" s="23" t="s">
        <v>5</v>
      </c>
      <c r="B9" s="23"/>
      <c r="C9" s="23"/>
      <c r="D9" s="23"/>
      <c r="E9" s="7"/>
      <c r="F9" s="8" t="s">
        <v>2</v>
      </c>
      <c r="G9" s="30"/>
      <c r="H9" s="31"/>
    </row>
    <row r="10" spans="1:9" ht="30" customHeight="1" x14ac:dyDescent="0.4">
      <c r="A10" s="23" t="s">
        <v>10</v>
      </c>
      <c r="B10" s="23"/>
      <c r="C10" s="23"/>
      <c r="D10" s="23"/>
      <c r="E10" s="7"/>
      <c r="F10" s="8" t="s">
        <v>3</v>
      </c>
      <c r="G10" s="30"/>
      <c r="H10" s="31"/>
    </row>
    <row r="11" spans="1:9" ht="30" customHeight="1" x14ac:dyDescent="0.4">
      <c r="A11" s="23" t="s">
        <v>6</v>
      </c>
      <c r="B11" s="23"/>
      <c r="C11" s="23"/>
      <c r="D11" s="23"/>
      <c r="E11" s="7"/>
      <c r="F11" s="8" t="s">
        <v>4</v>
      </c>
      <c r="G11" s="30"/>
      <c r="H11" s="31"/>
    </row>
    <row r="12" spans="1:9" ht="20.100000000000001" customHeight="1" x14ac:dyDescent="0.4">
      <c r="A12" s="9" t="s">
        <v>12</v>
      </c>
      <c r="B12" s="10"/>
      <c r="C12" s="10"/>
      <c r="D12" s="10"/>
      <c r="G12" s="11"/>
    </row>
    <row r="13" spans="1:9" ht="20.100000000000001" customHeight="1" x14ac:dyDescent="0.4">
      <c r="A13" s="9" t="s">
        <v>31</v>
      </c>
      <c r="B13" s="10"/>
      <c r="C13" s="10"/>
      <c r="D13" s="10"/>
      <c r="G13" s="11"/>
    </row>
    <row r="14" spans="1:9" ht="17.100000000000001" customHeight="1" x14ac:dyDescent="0.4">
      <c r="G14" s="11"/>
    </row>
    <row r="15" spans="1:9" ht="30" customHeight="1" x14ac:dyDescent="0.4">
      <c r="A15" s="23" t="s">
        <v>1</v>
      </c>
      <c r="B15" s="23"/>
      <c r="C15" s="23"/>
      <c r="D15" s="23"/>
      <c r="E15" s="7"/>
      <c r="F15" s="8" t="s">
        <v>4</v>
      </c>
      <c r="G15" s="11"/>
    </row>
    <row r="16" spans="1:9" ht="30" customHeight="1" x14ac:dyDescent="0.4">
      <c r="A16" s="23" t="s">
        <v>32</v>
      </c>
      <c r="B16" s="23"/>
      <c r="C16" s="23"/>
      <c r="D16" s="23"/>
      <c r="E16" s="7"/>
      <c r="F16" s="8" t="s">
        <v>4</v>
      </c>
      <c r="G16" s="11"/>
    </row>
    <row r="17" spans="1:9" ht="20.45" customHeight="1" x14ac:dyDescent="0.4">
      <c r="A17" s="9" t="s">
        <v>11</v>
      </c>
      <c r="B17" s="10"/>
      <c r="C17" s="10"/>
      <c r="D17" s="10"/>
      <c r="G17" s="11"/>
    </row>
    <row r="18" spans="1:9" ht="20.45" customHeight="1" x14ac:dyDescent="0.4">
      <c r="A18" s="9" t="s">
        <v>33</v>
      </c>
      <c r="B18" s="10"/>
      <c r="C18" s="10"/>
      <c r="D18" s="10"/>
      <c r="G18" s="11"/>
    </row>
    <row r="19" spans="1:9" ht="17.100000000000001" customHeight="1" x14ac:dyDescent="0.4">
      <c r="A19" s="9" t="s">
        <v>27</v>
      </c>
      <c r="B19" s="12"/>
      <c r="C19" s="12"/>
    </row>
    <row r="20" spans="1:9" ht="30" customHeight="1" x14ac:dyDescent="0.4">
      <c r="A20" s="24" t="s">
        <v>19</v>
      </c>
      <c r="B20" s="24"/>
      <c r="C20" s="24"/>
      <c r="D20" s="24"/>
      <c r="E20" s="7"/>
      <c r="F20" s="8" t="s">
        <v>7</v>
      </c>
      <c r="G20" s="11"/>
    </row>
    <row r="21" spans="1:9" ht="30" customHeight="1" x14ac:dyDescent="0.4">
      <c r="A21" s="20" t="s">
        <v>34</v>
      </c>
      <c r="B21" s="21"/>
      <c r="C21" s="21"/>
      <c r="D21" s="22"/>
      <c r="E21" s="13"/>
      <c r="F21" s="8"/>
      <c r="G21" s="11"/>
    </row>
    <row r="22" spans="1:9" ht="30" customHeight="1" x14ac:dyDescent="0.4">
      <c r="A22" s="23" t="s">
        <v>35</v>
      </c>
      <c r="B22" s="23"/>
      <c r="C22" s="23"/>
      <c r="D22" s="23"/>
      <c r="E22" s="14"/>
      <c r="F22" s="8"/>
      <c r="G22" s="11"/>
    </row>
    <row r="23" spans="1:9" ht="38.25" customHeight="1" x14ac:dyDescent="0.4">
      <c r="A23" s="27" t="s">
        <v>29</v>
      </c>
      <c r="B23" s="27"/>
      <c r="C23" s="27"/>
      <c r="D23" s="27"/>
      <c r="E23" s="27"/>
      <c r="F23" s="27"/>
      <c r="G23" s="27"/>
      <c r="H23" s="27"/>
    </row>
    <row r="24" spans="1:9" ht="19.5" x14ac:dyDescent="0.4">
      <c r="A24" s="5" t="s">
        <v>13</v>
      </c>
      <c r="B24" s="15"/>
      <c r="C24" s="15"/>
    </row>
    <row r="25" spans="1:9" ht="35.1" customHeight="1" x14ac:dyDescent="0.4">
      <c r="A25" s="29" t="s">
        <v>36</v>
      </c>
      <c r="B25" s="29"/>
      <c r="C25" s="29"/>
      <c r="D25" s="29"/>
      <c r="E25" s="29"/>
      <c r="F25" s="29"/>
      <c r="G25" s="29"/>
      <c r="H25" s="29"/>
    </row>
    <row r="26" spans="1:9" ht="17.100000000000001" customHeight="1" x14ac:dyDescent="0.4"/>
    <row r="27" spans="1:9" ht="30" customHeight="1" x14ac:dyDescent="0.4">
      <c r="A27" s="23" t="s">
        <v>14</v>
      </c>
      <c r="B27" s="23"/>
      <c r="C27" s="23"/>
      <c r="D27" s="23"/>
      <c r="E27" s="16"/>
      <c r="F27" s="8" t="s">
        <v>7</v>
      </c>
      <c r="G27" s="11"/>
    </row>
    <row r="28" spans="1:9" ht="30" customHeight="1" x14ac:dyDescent="0.4">
      <c r="A28" s="20" t="s">
        <v>15</v>
      </c>
      <c r="B28" s="21"/>
      <c r="C28" s="21"/>
      <c r="D28" s="22"/>
      <c r="E28" s="17"/>
      <c r="F28" s="8" t="s">
        <v>7</v>
      </c>
      <c r="G28" s="11"/>
    </row>
    <row r="29" spans="1:9" ht="54.75" customHeight="1" x14ac:dyDescent="0.4">
      <c r="A29" s="25" t="s">
        <v>25</v>
      </c>
      <c r="B29" s="25"/>
      <c r="C29" s="25"/>
      <c r="D29" s="25"/>
      <c r="E29" s="25"/>
      <c r="F29" s="25"/>
      <c r="G29" s="11"/>
    </row>
    <row r="30" spans="1:9" ht="30" customHeight="1" x14ac:dyDescent="0.4">
      <c r="A30" s="20" t="s">
        <v>17</v>
      </c>
      <c r="B30" s="21"/>
      <c r="C30" s="21"/>
      <c r="D30" s="22"/>
      <c r="E30" s="17"/>
      <c r="F30" s="8" t="s">
        <v>7</v>
      </c>
      <c r="G30" s="11"/>
    </row>
    <row r="31" spans="1:9" ht="30" customHeight="1" x14ac:dyDescent="0.4">
      <c r="A31" s="20" t="s">
        <v>21</v>
      </c>
      <c r="B31" s="21"/>
      <c r="C31" s="21"/>
      <c r="D31" s="22"/>
      <c r="E31" s="1"/>
      <c r="F31" s="8"/>
      <c r="G31" s="11"/>
    </row>
    <row r="32" spans="1:9" ht="30" customHeight="1" x14ac:dyDescent="0.4">
      <c r="A32" s="20" t="s">
        <v>22</v>
      </c>
      <c r="B32" s="21"/>
      <c r="C32" s="21"/>
      <c r="D32" s="22"/>
      <c r="E32" s="18"/>
      <c r="F32" s="8"/>
      <c r="G32" s="11"/>
      <c r="I32" s="19"/>
    </row>
    <row r="33" spans="1:8" x14ac:dyDescent="0.4">
      <c r="A33" s="11" t="s">
        <v>26</v>
      </c>
    </row>
    <row r="34" spans="1:8" ht="23.25" customHeight="1" x14ac:dyDescent="0.4">
      <c r="A34" s="26" t="s">
        <v>28</v>
      </c>
      <c r="B34" s="26"/>
      <c r="C34" s="26"/>
      <c r="D34" s="26"/>
      <c r="E34" s="26"/>
      <c r="F34" s="26"/>
      <c r="G34" s="26"/>
      <c r="H34" s="26"/>
    </row>
  </sheetData>
  <mergeCells count="24">
    <mergeCell ref="A16:D16"/>
    <mergeCell ref="A1:H1"/>
    <mergeCell ref="A2:H2"/>
    <mergeCell ref="B4:C4"/>
    <mergeCell ref="A7:H7"/>
    <mergeCell ref="A9:D9"/>
    <mergeCell ref="G9:H9"/>
    <mergeCell ref="A10:D10"/>
    <mergeCell ref="G10:H10"/>
    <mergeCell ref="A11:D11"/>
    <mergeCell ref="G11:H11"/>
    <mergeCell ref="A15:D15"/>
    <mergeCell ref="A34:H34"/>
    <mergeCell ref="A20:D20"/>
    <mergeCell ref="A21:D21"/>
    <mergeCell ref="A22:D22"/>
    <mergeCell ref="A23:H23"/>
    <mergeCell ref="A25:H25"/>
    <mergeCell ref="A27:D27"/>
    <mergeCell ref="A28:D28"/>
    <mergeCell ref="A29:F29"/>
    <mergeCell ref="A30:D30"/>
    <mergeCell ref="A31:D31"/>
    <mergeCell ref="A32:D32"/>
  </mergeCells>
  <phoneticPr fontId="1"/>
  <conditionalFormatting sqref="E9:E11">
    <cfRule type="containsBlanks" dxfId="8" priority="9">
      <formula>LEN(TRIM(E9))=0</formula>
    </cfRule>
  </conditionalFormatting>
  <conditionalFormatting sqref="E20">
    <cfRule type="containsBlanks" dxfId="7" priority="8">
      <formula>LEN(TRIM(E20))=0</formula>
    </cfRule>
  </conditionalFormatting>
  <conditionalFormatting sqref="E21:E22">
    <cfRule type="containsText" dxfId="6" priority="1" operator="containsText" text="限度額超過">
      <formula>NOT(ISERROR(SEARCH("限度額超過",E21)))</formula>
    </cfRule>
  </conditionalFormatting>
  <conditionalFormatting sqref="E27">
    <cfRule type="containsBlanks" dxfId="5" priority="7">
      <formula>LEN(TRIM(E27))=0</formula>
    </cfRule>
  </conditionalFormatting>
  <conditionalFormatting sqref="E30">
    <cfRule type="containsBlanks" dxfId="4" priority="6">
      <formula>LEN(TRIM(E30))=0</formula>
    </cfRule>
  </conditionalFormatting>
  <conditionalFormatting sqref="E31">
    <cfRule type="containsText" dxfId="3" priority="5" operator="containsText" text="景表法最高額超過">
      <formula>NOT(ISERROR(SEARCH("景表法最高額超過",E31)))</formula>
    </cfRule>
  </conditionalFormatting>
  <conditionalFormatting sqref="E32">
    <cfRule type="containsText" dxfId="2" priority="2" operator="containsText" text="限度額超過">
      <formula>NOT(ISERROR(SEARCH("限度額超過",E32)))</formula>
    </cfRule>
    <cfRule type="containsText" dxfId="1" priority="4" operator="containsText" text="補助対象経費上限超過">
      <formula>NOT(ISERROR(SEARCH("補助対象経費上限超過",E32)))</formula>
    </cfRule>
  </conditionalFormatting>
  <conditionalFormatting sqref="G9">
    <cfRule type="cellIs" dxfId="0" priority="3" operator="equal">
      <formula>"共同懸賞となります"</formula>
    </cfRule>
  </conditionalFormatting>
  <dataValidations count="1">
    <dataValidation type="list" allowBlank="1" showInputMessage="1" showErrorMessage="1" sqref="B4:C4" xr:uid="{3BB9D295-6EF8-4E53-AB32-861D30727A7F}">
      <formula1>"イベント（単会）,イベント（共催）,若手・女性支援,女性活躍推進,組織活力向上支援,地域連携"</formula1>
    </dataValidation>
  </dataValidations>
  <pageMargins left="0.51181102362204722" right="0.51181102362204722" top="0.55118110236220474" bottom="0.55118110236220474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様式34_一般懸賞</vt:lpstr>
      <vt:lpstr>様式34（印刷用）</vt:lpstr>
      <vt:lpstr>'様式34（印刷用）'!Print_Area</vt:lpstr>
      <vt:lpstr>様式34_一般懸賞!Print_Area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2024-11-04T13:41:37Z</cp:lastPrinted>
  <dcterms:created xsi:type="dcterms:W3CDTF">2024-10-24T14:05:46Z</dcterms:created>
  <dcterms:modified xsi:type="dcterms:W3CDTF">2025-01-23T02:43:14Z</dcterms:modified>
</cp:coreProperties>
</file>