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介護予防支援\"/>
    </mc:Choice>
  </mc:AlternateContent>
  <xr:revisionPtr revIDLastSave="0" documentId="13_ncr:1_{5DDAF2A1-0FC7-4B91-A529-C5B1C0AC4572}" xr6:coauthVersionLast="47" xr6:coauthVersionMax="47" xr10:uidLastSave="{00000000-0000-0000-0000-000000000000}"/>
  <bookViews>
    <workbookView xWindow="0" yWindow="720" windowWidth="28800" windowHeight="15480" xr2:uid="{00000000-000D-0000-FFFF-FFFF00000000}"/>
  </bookViews>
  <sheets>
    <sheet name="提出書類及びチェックリスト" sheetId="13" r:id="rId1"/>
    <sheet name="指定申請書" sheetId="1" r:id="rId2"/>
    <sheet name="指定申請書裏面" sheetId="2" r:id="rId3"/>
    <sheet name="付表" sheetId="3" r:id="rId4"/>
    <sheet name="【記載例】標準様式1" sheetId="4" r:id="rId5"/>
    <sheet name="標準様式1" sheetId="5" r:id="rId6"/>
    <sheet name="記入方法" sheetId="6" r:id="rId7"/>
    <sheet name="プルダウン・リスト" sheetId="7" r:id="rId8"/>
    <sheet name="標準様式３" sheetId="8" r:id="rId9"/>
    <sheet name="標準様式５" sheetId="9" r:id="rId10"/>
    <sheet name="大田区参考様式２" sheetId="14" r:id="rId11"/>
    <sheet name="標準様式６" sheetId="10" r:id="rId12"/>
    <sheet name="別紙④" sheetId="11" r:id="rId13"/>
    <sheet name="標準様式７" sheetId="12" r:id="rId14"/>
    <sheet name="別紙１－２" sheetId="15" r:id="rId15"/>
    <sheet name="備考（1－2）" sheetId="16" r:id="rId16"/>
    <sheet name="別紙3－2" sheetId="17" r:id="rId17"/>
  </sheets>
  <externalReferences>
    <externalReference r:id="rId18"/>
    <externalReference r:id="rId19"/>
    <externalReference r:id="rId20"/>
    <externalReference r:id="rId21"/>
  </externalReferences>
  <definedNames>
    <definedName name="ｋ">#N/A</definedName>
    <definedName name="_xlnm.Print_Area" localSheetId="4">【記載例】標準様式1!$A$1:$BD$51</definedName>
    <definedName name="_xlnm.Print_Area" localSheetId="6">記入方法!$A$1:$O$77</definedName>
    <definedName name="_xlnm.Print_Area" localSheetId="1">指定申請書!$A$1:$AJ$58</definedName>
    <definedName name="_xlnm.Print_Area" localSheetId="2">指定申請書裏面!$A$1:$O$28</definedName>
    <definedName name="_xlnm.Print_Area" localSheetId="0">提出書類及びチェックリスト!$A$1:$H$49</definedName>
    <definedName name="_xlnm.Print_Area" localSheetId="15">'備考（1－2）'!$A$1:$M$48</definedName>
    <definedName name="_xlnm.Print_Area" localSheetId="5">標準様式1!$A$1:$BD$51</definedName>
    <definedName name="_xlnm.Print_Area" localSheetId="9">標準様式５!$A$1:$D$18</definedName>
    <definedName name="_xlnm.Print_Area" localSheetId="11">標準様式６!$A$1:$L$24</definedName>
    <definedName name="_xlnm.Print_Area" localSheetId="13">標準様式７!$A$1:$B$32</definedName>
    <definedName name="_xlnm.Print_Area" localSheetId="3">付表!$A$1:$T$29</definedName>
    <definedName name="_xlnm.Print_Area" localSheetId="14">'別紙１－２'!$A$1:$AG$17</definedName>
    <definedName name="_xlnm.Print_Area" localSheetId="16">'別紙3－2'!$A$1:$AK$77</definedName>
    <definedName name="_xlnm.Print_Area" localSheetId="12">別紙④!$A$1:$D$19</definedName>
    <definedName name="_xlnm.Print_Titles" localSheetId="4">【記載例】標準様式1!$1:$13</definedName>
    <definedName name="_xlnm.Print_Titles" localSheetId="5">標準様式1!$1:$13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プルダウン・リスト!$D$16:$D$28</definedName>
    <definedName name="介護予防支援担当職員">プルダウン・リスト!$E$16:$E$28</definedName>
    <definedName name="確認">#N/A</definedName>
    <definedName name="管理者">プルダウン・リスト!$C$16:$C$28</definedName>
    <definedName name="種類">[3]サービス種類一覧!$A$4:$A$20</definedName>
    <definedName name="職種" localSheetId="0">[4]プルダウン・リスト!$C$15:$K$15</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5" l="1"/>
  <c r="H44" i="5"/>
  <c r="C44" i="5"/>
  <c r="P40" i="5"/>
  <c r="C50" i="5" s="1"/>
  <c r="L40" i="5"/>
  <c r="C45" i="5" s="1"/>
  <c r="M45" i="5" s="1"/>
  <c r="H50" i="5" s="1"/>
  <c r="J40" i="5"/>
  <c r="G39" i="5"/>
  <c r="E39" i="5"/>
  <c r="G38" i="5"/>
  <c r="E38" i="5"/>
  <c r="G37" i="5"/>
  <c r="E37" i="5"/>
  <c r="G36" i="5"/>
  <c r="G40" i="5" s="1"/>
  <c r="E36" i="5"/>
  <c r="E40" i="5" s="1"/>
  <c r="AW31" i="5"/>
  <c r="AU31" i="5"/>
  <c r="AW30" i="5"/>
  <c r="AU30" i="5"/>
  <c r="AU29" i="5"/>
  <c r="AW29" i="5" s="1"/>
  <c r="AU28" i="5"/>
  <c r="AW28" i="5" s="1"/>
  <c r="AU27" i="5"/>
  <c r="AW27" i="5" s="1"/>
  <c r="AU26" i="5"/>
  <c r="AW26" i="5" s="1"/>
  <c r="AU25" i="5"/>
  <c r="AW25" i="5" s="1"/>
  <c r="AW24" i="5"/>
  <c r="AU24" i="5"/>
  <c r="AW23" i="5"/>
  <c r="AU23" i="5"/>
  <c r="AW22" i="5"/>
  <c r="AU22" i="5"/>
  <c r="AU21" i="5"/>
  <c r="AW21" i="5" s="1"/>
  <c r="AU20" i="5"/>
  <c r="AW20" i="5" s="1"/>
  <c r="AU19" i="5"/>
  <c r="AW19" i="5" s="1"/>
  <c r="AU18" i="5"/>
  <c r="AW18" i="5" s="1"/>
  <c r="AU17" i="5"/>
  <c r="AW17" i="5" s="1"/>
  <c r="AW16" i="5"/>
  <c r="AU16" i="5"/>
  <c r="B16" i="5"/>
  <c r="B17" i="5" s="1"/>
  <c r="B18" i="5" s="1"/>
  <c r="B19" i="5" s="1"/>
  <c r="B20" i="5" s="1"/>
  <c r="B21" i="5" s="1"/>
  <c r="B22" i="5" s="1"/>
  <c r="B23" i="5" s="1"/>
  <c r="B24" i="5" s="1"/>
  <c r="B25" i="5" s="1"/>
  <c r="B26" i="5" s="1"/>
  <c r="B27" i="5" s="1"/>
  <c r="B28" i="5" s="1"/>
  <c r="B29" i="5" s="1"/>
  <c r="B30" i="5" s="1"/>
  <c r="B31" i="5" s="1"/>
  <c r="AU15" i="5"/>
  <c r="AW15" i="5" s="1"/>
  <c r="B15" i="5"/>
  <c r="AW14" i="5"/>
  <c r="AU14" i="5"/>
  <c r="AQ12" i="5"/>
  <c r="AQ13" i="5" s="1"/>
  <c r="AI12" i="5"/>
  <c r="AI13" i="5" s="1"/>
  <c r="AA12" i="5"/>
  <c r="AA13" i="5" s="1"/>
  <c r="S12" i="5"/>
  <c r="S13" i="5" s="1"/>
  <c r="AT11" i="5"/>
  <c r="AT12" i="5" s="1"/>
  <c r="AT13" i="5" s="1"/>
  <c r="AS11" i="5"/>
  <c r="AS12" i="5" s="1"/>
  <c r="AS13" i="5" s="1"/>
  <c r="AR11" i="5"/>
  <c r="AR12" i="5" s="1"/>
  <c r="AR13" i="5" s="1"/>
  <c r="AP11" i="5"/>
  <c r="AH11" i="5"/>
  <c r="Z11" i="5"/>
  <c r="R11" i="5"/>
  <c r="AU9" i="5"/>
  <c r="AZ7" i="5"/>
  <c r="X2" i="5"/>
  <c r="AP12" i="5" s="1"/>
  <c r="AP13" i="5" s="1"/>
  <c r="H45" i="4"/>
  <c r="H44" i="4"/>
  <c r="C44" i="4"/>
  <c r="P40" i="4"/>
  <c r="C50" i="4" s="1"/>
  <c r="L40" i="4"/>
  <c r="C45" i="4" s="1"/>
  <c r="M45" i="4" s="1"/>
  <c r="H50" i="4" s="1"/>
  <c r="J40" i="4"/>
  <c r="G39" i="4"/>
  <c r="E39" i="4"/>
  <c r="G37" i="4"/>
  <c r="E37" i="4"/>
  <c r="AU31" i="4"/>
  <c r="AW31" i="4" s="1"/>
  <c r="AW30" i="4"/>
  <c r="AU30" i="4"/>
  <c r="AW29" i="4"/>
  <c r="AU29" i="4"/>
  <c r="AW28" i="4"/>
  <c r="AU28" i="4"/>
  <c r="AU27" i="4"/>
  <c r="AW27" i="4" s="1"/>
  <c r="AU26" i="4"/>
  <c r="AW26" i="4" s="1"/>
  <c r="AU25" i="4"/>
  <c r="AW25" i="4" s="1"/>
  <c r="AU24" i="4"/>
  <c r="AW24" i="4" s="1"/>
  <c r="AU23" i="4"/>
  <c r="AW23" i="4" s="1"/>
  <c r="AW22" i="4"/>
  <c r="AU22" i="4"/>
  <c r="AW21" i="4"/>
  <c r="AU21" i="4"/>
  <c r="AW20" i="4"/>
  <c r="AU20" i="4"/>
  <c r="AU19" i="4"/>
  <c r="AW19" i="4" s="1"/>
  <c r="AU18" i="4"/>
  <c r="E38" i="4" s="1"/>
  <c r="AU17" i="4"/>
  <c r="AW17" i="4" s="1"/>
  <c r="AU16" i="4"/>
  <c r="AW16" i="4" s="1"/>
  <c r="AU15" i="4"/>
  <c r="B15" i="4"/>
  <c r="B16" i="4" s="1"/>
  <c r="B17" i="4" s="1"/>
  <c r="B18" i="4" s="1"/>
  <c r="B19" i="4" s="1"/>
  <c r="B20" i="4" s="1"/>
  <c r="B21" i="4" s="1"/>
  <c r="B22" i="4" s="1"/>
  <c r="B23" i="4" s="1"/>
  <c r="B24" i="4" s="1"/>
  <c r="B25" i="4" s="1"/>
  <c r="B26" i="4" s="1"/>
  <c r="B27" i="4" s="1"/>
  <c r="B28" i="4" s="1"/>
  <c r="B29" i="4" s="1"/>
  <c r="B30" i="4" s="1"/>
  <c r="B31" i="4" s="1"/>
  <c r="AU14" i="4"/>
  <c r="AW14" i="4" s="1"/>
  <c r="AQ12" i="4"/>
  <c r="AQ13" i="4" s="1"/>
  <c r="AN12" i="4"/>
  <c r="AN13" i="4" s="1"/>
  <c r="AK12" i="4"/>
  <c r="AK13" i="4" s="1"/>
  <c r="AI12" i="4"/>
  <c r="AI13" i="4" s="1"/>
  <c r="AF12" i="4"/>
  <c r="AF13" i="4" s="1"/>
  <c r="AC12" i="4"/>
  <c r="AC13" i="4" s="1"/>
  <c r="AA12" i="4"/>
  <c r="AA13" i="4" s="1"/>
  <c r="X12" i="4"/>
  <c r="X13" i="4" s="1"/>
  <c r="U12" i="4"/>
  <c r="U13" i="4" s="1"/>
  <c r="S12" i="4"/>
  <c r="S13" i="4" s="1"/>
  <c r="P12" i="4"/>
  <c r="P13" i="4" s="1"/>
  <c r="AT11" i="4"/>
  <c r="AT12" i="4" s="1"/>
  <c r="AT13" i="4" s="1"/>
  <c r="AS11" i="4"/>
  <c r="AS12" i="4" s="1"/>
  <c r="AS13" i="4" s="1"/>
  <c r="AR11" i="4"/>
  <c r="AR12" i="4" s="1"/>
  <c r="AR13" i="4" s="1"/>
  <c r="AQ11" i="4"/>
  <c r="AN11" i="4"/>
  <c r="AL11" i="4"/>
  <c r="AI11" i="4"/>
  <c r="AF11" i="4"/>
  <c r="AD11" i="4"/>
  <c r="AA11" i="4"/>
  <c r="X11" i="4"/>
  <c r="V11" i="4"/>
  <c r="S11" i="4"/>
  <c r="P11" i="4"/>
  <c r="AU9" i="4"/>
  <c r="AZ7" i="4"/>
  <c r="X2" i="4"/>
  <c r="AP12" i="4" s="1"/>
  <c r="AP13" i="4" s="1"/>
  <c r="R11" i="4" l="1"/>
  <c r="T11" i="4"/>
  <c r="W11" i="4"/>
  <c r="Z11" i="4"/>
  <c r="AB11" i="4"/>
  <c r="AE11" i="4"/>
  <c r="AH11" i="4"/>
  <c r="AJ11" i="4"/>
  <c r="AM11" i="4"/>
  <c r="AP11" i="4"/>
  <c r="Q12" i="4"/>
  <c r="Q13" i="4" s="1"/>
  <c r="T12" i="4"/>
  <c r="T13" i="4" s="1"/>
  <c r="W12" i="4"/>
  <c r="W13" i="4" s="1"/>
  <c r="Y12" i="4"/>
  <c r="Y13" i="4" s="1"/>
  <c r="AB12" i="4"/>
  <c r="AB13" i="4" s="1"/>
  <c r="AE12" i="4"/>
  <c r="AE13" i="4" s="1"/>
  <c r="AG12" i="4"/>
  <c r="AG13" i="4" s="1"/>
  <c r="AJ12" i="4"/>
  <c r="AJ13" i="4" s="1"/>
  <c r="AM12" i="4"/>
  <c r="AM13" i="4" s="1"/>
  <c r="AO12" i="4"/>
  <c r="AO13" i="4" s="1"/>
  <c r="E36" i="4"/>
  <c r="E40" i="4" s="1"/>
  <c r="AW18" i="4"/>
  <c r="G38" i="4" s="1"/>
  <c r="V11" i="5"/>
  <c r="AD11" i="5"/>
  <c r="AL11" i="5"/>
  <c r="W12" i="5"/>
  <c r="W13" i="5" s="1"/>
  <c r="AE12" i="5"/>
  <c r="AE13" i="5" s="1"/>
  <c r="AM12" i="5"/>
  <c r="AM13" i="5" s="1"/>
  <c r="M50" i="4"/>
  <c r="M50" i="5"/>
  <c r="Q11" i="4"/>
  <c r="U11" i="4"/>
  <c r="Y11" i="4"/>
  <c r="AC11" i="4"/>
  <c r="AG11" i="4"/>
  <c r="AK11" i="4"/>
  <c r="AO11" i="4"/>
  <c r="R12" i="4"/>
  <c r="R13" i="4" s="1"/>
  <c r="V12" i="4"/>
  <c r="V13" i="4" s="1"/>
  <c r="Z12" i="4"/>
  <c r="Z13" i="4" s="1"/>
  <c r="AD12" i="4"/>
  <c r="AD13" i="4" s="1"/>
  <c r="AH12" i="4"/>
  <c r="AH13" i="4" s="1"/>
  <c r="AL12" i="4"/>
  <c r="AL13" i="4" s="1"/>
  <c r="AW15" i="4"/>
  <c r="G36" i="4" s="1"/>
  <c r="G40" i="4" s="1"/>
  <c r="S11" i="5"/>
  <c r="W11" i="5"/>
  <c r="AA11" i="5"/>
  <c r="AE11" i="5"/>
  <c r="AI11" i="5"/>
  <c r="AM11" i="5"/>
  <c r="AQ11" i="5"/>
  <c r="P12" i="5"/>
  <c r="P13" i="5" s="1"/>
  <c r="T12" i="5"/>
  <c r="T13" i="5" s="1"/>
  <c r="X12" i="5"/>
  <c r="X13" i="5" s="1"/>
  <c r="AB12" i="5"/>
  <c r="AB13" i="5" s="1"/>
  <c r="AF12" i="5"/>
  <c r="AF13" i="5" s="1"/>
  <c r="AJ12" i="5"/>
  <c r="AJ13" i="5" s="1"/>
  <c r="AN12" i="5"/>
  <c r="AN13" i="5" s="1"/>
  <c r="P11" i="5"/>
  <c r="T11" i="5"/>
  <c r="X11" i="5"/>
  <c r="AB11" i="5"/>
  <c r="AF11" i="5"/>
  <c r="AJ11" i="5"/>
  <c r="AN11" i="5"/>
  <c r="Q12" i="5"/>
  <c r="Q13" i="5" s="1"/>
  <c r="U12" i="5"/>
  <c r="U13" i="5" s="1"/>
  <c r="Y12" i="5"/>
  <c r="Y13" i="5" s="1"/>
  <c r="AC12" i="5"/>
  <c r="AC13" i="5" s="1"/>
  <c r="AG12" i="5"/>
  <c r="AG13" i="5" s="1"/>
  <c r="AK12" i="5"/>
  <c r="AK13" i="5" s="1"/>
  <c r="AO12" i="5"/>
  <c r="AO13" i="5" s="1"/>
  <c r="Q11" i="5"/>
  <c r="U11" i="5"/>
  <c r="Y11" i="5"/>
  <c r="AC11" i="5"/>
  <c r="AG11" i="5"/>
  <c r="AK11" i="5"/>
  <c r="AO11" i="5"/>
  <c r="R12" i="5"/>
  <c r="R13" i="5" s="1"/>
  <c r="V12" i="5"/>
  <c r="V13" i="5" s="1"/>
  <c r="Z12" i="5"/>
  <c r="Z13" i="5" s="1"/>
  <c r="AD12" i="5"/>
  <c r="AD13" i="5" s="1"/>
  <c r="AH12" i="5"/>
  <c r="AH13" i="5" s="1"/>
  <c r="AL12" i="5"/>
  <c r="AL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1" authorId="0" shapeId="0" xr:uid="{3C46898D-56E8-415F-9E45-02A5A9C28DD6}">
      <text>
        <r>
          <rPr>
            <sz val="14"/>
            <color indexed="81"/>
            <rFont val="MS P ゴシック"/>
            <family val="3"/>
            <charset val="128"/>
          </rPr>
          <t>別紙④を印刷し合わせて提出してください。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B1" authorId="0" shapeId="0" xr:uid="{177D0957-E55D-4E95-84F3-02CD49364F40}">
      <text>
        <r>
          <rPr>
            <sz val="14"/>
            <color indexed="81"/>
            <rFont val="MS P ゴシック"/>
            <family val="3"/>
            <charset val="128"/>
          </rPr>
          <t>標準様式６（誓約書）と合わせて提出してください。</t>
        </r>
      </text>
    </comment>
  </commentList>
</comments>
</file>

<file path=xl/sharedStrings.xml><?xml version="1.0" encoding="utf-8"?>
<sst xmlns="http://schemas.openxmlformats.org/spreadsheetml/2006/main" count="995" uniqueCount="634">
  <si>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</si>
  <si>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</si>
  <si>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</si>
  <si>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</si>
  <si>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</si>
  <si>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</si>
  <si>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</si>
  <si>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</si>
  <si>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</si>
  <si>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大田区長殿</t>
    <rPh sb="0" eb="3">
      <t>オオタク</t>
    </rPh>
    <rPh sb="3" eb="4">
      <t>オサ</t>
    </rPh>
    <rPh sb="4" eb="5">
      <t>ドノ</t>
    </rPh>
    <phoneticPr fontId="6"/>
  </si>
  <si>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</si>
  <si>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</si>
  <si>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</si>
  <si>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</si>
  <si>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</si>
  <si>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法人番号</t>
    <rPh sb="0" eb="2">
      <t>ホウジン</t>
    </rPh>
    <rPh sb="2" eb="4">
      <t>バンゴウ</t>
    </rPh>
    <phoneticPr fontId="6"/>
  </si>
  <si>
    <t>申　請　者</t>
    <rPh sb="0" eb="1">
      <t>サル</t>
    </rPh>
    <rPh sb="2" eb="3">
      <t>ショウ</t>
    </rPh>
    <rPh sb="4" eb="5">
      <t>モノ</t>
    </rPh>
    <phoneticPr fontId="9"/>
  </si>
  <si>
    <t>フリガナ</t>
    <phoneticPr fontId="6"/>
  </si>
  <si>
    <t>名　　称</t>
    <rPh sb="0" eb="4">
      <t>メイショウ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</si>
  <si>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</si>
  <si>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</si>
  <si>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</si>
  <si>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</si>
  <si>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</si>
  <si>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</si>
  <si>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</si>
  <si>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</si>
  <si>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</si>
  <si>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</si>
  <si>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</si>
  <si>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</si>
  <si>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</si>
  <si>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</si>
  <si>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</si>
  <si>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</si>
  <si>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</si>
  <si>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</si>
  <si>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</si>
  <si>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</si>
  <si>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</si>
  <si>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</si>
  <si>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</si>
  <si>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t>
    <phoneticPr fontId="6"/>
  </si>
  <si>
    <t>）</t>
    <phoneticPr fontId="6"/>
  </si>
  <si>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</si>
  <si>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</si>
  <si>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</si>
  <si>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</si>
  <si>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</si>
  <si>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</si>
  <si>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</si>
  <si>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</si>
  <si>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</si>
  <si>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</si>
  <si>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</si>
  <si>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</si>
  <si>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</si>
  <si>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</si>
  <si>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</si>
  <si>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</si>
  <si>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</si>
  <si>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</si>
  <si>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</si>
  <si>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</si>
  <si>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</si>
  <si>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</si>
  <si>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</si>
  <si>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</si>
  <si>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</si>
  <si>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</si>
  <si>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</si>
  <si>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</si>
  <si>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</si>
  <si>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</si>
  <si>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</si>
  <si>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</si>
  <si>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</si>
  <si>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</si>
  <si>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</si>
  <si>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</si>
  <si>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</si>
  <si>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</si>
  <si>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</si>
  <si>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</si>
  <si>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</si>
  <si>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</si>
  <si>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</si>
  <si>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別添のとおり</t>
  </si>
  <si>
    <t>添付書類</t>
  </si>
  <si>
    <t>人</t>
  </si>
  <si>
    <t>事業開始時の利用者の推定数</t>
    <rPh sb="10" eb="12">
      <t>スイテイ</t>
    </rPh>
    <phoneticPr fontId="6"/>
  </si>
  <si>
    <t>非常勤（人）</t>
  </si>
  <si>
    <t>常  勤（人）</t>
  </si>
  <si>
    <t>兼務</t>
    <rPh sb="0" eb="2">
      <t>ケンム</t>
    </rPh>
    <phoneticPr fontId="6"/>
  </si>
  <si>
    <t>専従</t>
    <phoneticPr fontId="6"/>
  </si>
  <si>
    <t>担当職員</t>
    <rPh sb="0" eb="2">
      <t>タントウ</t>
    </rPh>
    <rPh sb="2" eb="4">
      <t>ショクイン</t>
    </rPh>
    <phoneticPr fontId="6"/>
  </si>
  <si>
    <t>従業者の職種・員数（人）</t>
  </si>
  <si>
    <t>○人員に関する基準の確認に必要な事項</t>
    <rPh sb="1" eb="18">
      <t>ジ</t>
    </rPh>
    <phoneticPr fontId="6"/>
  </si>
  <si>
    <t>兼務する職種
及び勤務時間等</t>
    <phoneticPr fontId="6"/>
  </si>
  <si>
    <t>名称</t>
    <phoneticPr fontId="6"/>
  </si>
  <si>
    <t>地域包括支援センターの従業者との兼務（兼務の場合のみ記入）</t>
    <rPh sb="0" eb="2">
      <t>チイキ</t>
    </rPh>
    <rPh sb="2" eb="4">
      <t>ホウカツ</t>
    </rPh>
    <rPh sb="4" eb="6">
      <t>シエン</t>
    </rPh>
    <phoneticPr fontId="6"/>
  </si>
  <si>
    <t>当該介護予防支援事業所における他の職務との兼務の有無</t>
    <rPh sb="4" eb="6">
      <t>ヨボウ</t>
    </rPh>
    <rPh sb="15" eb="16">
      <t>タ</t>
    </rPh>
    <rPh sb="17" eb="19">
      <t>ショクム</t>
    </rPh>
    <phoneticPr fontId="6"/>
  </si>
  <si>
    <t>生年月日</t>
  </si>
  <si>
    <t>氏　　名</t>
    <phoneticPr fontId="6"/>
  </si>
  <si>
    <t>)</t>
    <phoneticPr fontId="6"/>
  </si>
  <si>
    <t>－</t>
  </si>
  <si>
    <t>住所</t>
    <phoneticPr fontId="6"/>
  </si>
  <si>
    <t>フリガナ</t>
  </si>
  <si>
    <t>管 理 者</t>
    <phoneticPr fontId="6"/>
  </si>
  <si>
    <t>FAX 番号</t>
  </si>
  <si>
    <t>連絡先</t>
  </si>
  <si>
    <t>　　　　　</t>
    <phoneticPr fontId="6"/>
  </si>
  <si>
    <t xml:space="preserve">    ）</t>
  </si>
  <si>
    <t xml:space="preserve"> －  </t>
    <phoneticPr fontId="6"/>
  </si>
  <si>
    <t>（郵便番号</t>
    <phoneticPr fontId="6"/>
  </si>
  <si>
    <t>所在地</t>
    <phoneticPr fontId="6"/>
  </si>
  <si>
    <t>名    称</t>
  </si>
  <si>
    <t>事 業 所</t>
    <phoneticPr fontId="6"/>
  </si>
  <si>
    <t>付表第二号（十二）  指定介護予防支援事業所の指定等に係る記載事項</t>
    <rPh sb="25" eb="26">
      <t>トウ</t>
    </rPh>
    <phoneticPr fontId="6"/>
  </si>
  <si>
    <t>（標準様式1）</t>
    <rPh sb="1" eb="3">
      <t>ヒョウジュン</t>
    </rPh>
    <rPh sb="3" eb="5">
      <t>ヨウシキ</t>
    </rPh>
    <phoneticPr fontId="6"/>
  </si>
  <si>
    <t>従業者の勤務の体制及び勤務形態一覧表</t>
    <phoneticPr fontId="5"/>
  </si>
  <si>
    <t>サービス種別</t>
    <rPh sb="4" eb="6">
      <t>シュベツ</t>
    </rPh>
    <phoneticPr fontId="5"/>
  </si>
  <si>
    <t>(</t>
    <phoneticPr fontId="5"/>
  </si>
  <si>
    <t>居宅介護支援</t>
    <rPh sb="0" eb="2">
      <t>キョタク</t>
    </rPh>
    <rPh sb="2" eb="4">
      <t>カイゴ</t>
    </rPh>
    <rPh sb="4" eb="6">
      <t>シエン</t>
    </rPh>
    <phoneticPr fontId="5"/>
  </si>
  <si>
    <t>）</t>
    <phoneticPr fontId="5"/>
  </si>
  <si>
    <t>令和</t>
    <rPh sb="0" eb="2">
      <t>レイワ</t>
    </rPh>
    <phoneticPr fontId="5"/>
  </si>
  <si>
    <t>(</t>
    <phoneticPr fontId="5"/>
  </si>
  <si>
    <t>)</t>
    <phoneticPr fontId="5"/>
  </si>
  <si>
    <t>年</t>
    <rPh sb="0" eb="1">
      <t>ネン</t>
    </rPh>
    <phoneticPr fontId="5"/>
  </si>
  <si>
    <t>月</t>
    <rPh sb="0" eb="1">
      <t>ゲツ</t>
    </rPh>
    <phoneticPr fontId="5"/>
  </si>
  <si>
    <t>事業所名</t>
    <rPh sb="0" eb="3">
      <t>ジギョウショ</t>
    </rPh>
    <rPh sb="3" eb="4">
      <t>メイ</t>
    </rPh>
    <phoneticPr fontId="5"/>
  </si>
  <si>
    <t>○○○○</t>
    <phoneticPr fontId="5"/>
  </si>
  <si>
    <t>）</t>
    <phoneticPr fontId="5"/>
  </si>
  <si>
    <t>(1)</t>
    <phoneticPr fontId="5"/>
  </si>
  <si>
    <t>４週</t>
  </si>
  <si>
    <t>(2)</t>
    <phoneticPr fontId="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</si>
  <si>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</si>
  <si>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</si>
  <si>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</si>
  <si>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</si>
  <si>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(4) 利用者数（新規の場合は推定数）</t>
  </si>
  <si>
    <t>人</t>
    <rPh sb="0" eb="1">
      <t>ニン</t>
    </rPh>
    <phoneticPr fontId="5"/>
  </si>
  <si>
    <t>当月の日数</t>
    <rPh sb="0" eb="2">
      <t>トウゲツ</t>
    </rPh>
    <rPh sb="3" eb="5">
      <t>ニッスウ</t>
    </rPh>
    <phoneticPr fontId="5"/>
  </si>
  <si>
    <t>日</t>
    <rPh sb="0" eb="1">
      <t>ニチ</t>
    </rPh>
    <phoneticPr fontId="5"/>
  </si>
  <si>
    <t>No</t>
    <phoneticPr fontId="5"/>
  </si>
  <si>
    <t>(5) 
職種</t>
    <phoneticPr fontId="6"/>
  </si>
  <si>
    <t>(6)
勤務
形態</t>
    <phoneticPr fontId="6"/>
  </si>
  <si>
    <t>(7)
資格</t>
    <rPh sb="4" eb="6">
      <t>シカク</t>
    </rPh>
    <phoneticPr fontId="5"/>
  </si>
  <si>
    <t>(8) 氏　名</t>
    <phoneticPr fontId="6"/>
  </si>
  <si>
    <t>(9)</t>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</si>
  <si>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</si>
  <si>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</si>
  <si>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</si>
  <si>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</si>
  <si>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</si>
  <si>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</si>
  <si>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</si>
  <si>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管理者</t>
    <rPh sb="0" eb="3">
      <t>カンリシャ</t>
    </rPh>
    <phoneticPr fontId="5"/>
  </si>
  <si>
    <t>A</t>
  </si>
  <si>
    <t>主任介護支援専門員</t>
    <rPh sb="0" eb="2">
      <t>シュニン</t>
    </rPh>
    <rPh sb="2" eb="4">
      <t>カイゴ</t>
    </rPh>
    <rPh sb="4" eb="6">
      <t>シエン</t>
    </rPh>
    <rPh sb="6" eb="9">
      <t>センモンイン</t>
    </rPh>
    <phoneticPr fontId="5"/>
  </si>
  <si>
    <t>厚労　太郎</t>
    <rPh sb="0" eb="2">
      <t>コウロウ</t>
    </rPh>
    <rPh sb="3" eb="5">
      <t>タロウ</t>
    </rPh>
    <phoneticPr fontId="5"/>
  </si>
  <si>
    <t>介護支援専門員</t>
    <rPh sb="0" eb="2">
      <t>カイゴ</t>
    </rPh>
    <rPh sb="2" eb="4">
      <t>シエン</t>
    </rPh>
    <rPh sb="4" eb="7">
      <t>センモンイン</t>
    </rPh>
    <phoneticPr fontId="5"/>
  </si>
  <si>
    <t>○○　A郞</t>
    <rPh sb="4" eb="5">
      <t>ロウ</t>
    </rPh>
    <phoneticPr fontId="5"/>
  </si>
  <si>
    <t>○○　B子</t>
    <rPh sb="4" eb="5">
      <t>コ</t>
    </rPh>
    <phoneticPr fontId="5"/>
  </si>
  <si>
    <t>○○　C子</t>
    <rPh sb="4" eb="5">
      <t>コ</t>
    </rPh>
    <phoneticPr fontId="5"/>
  </si>
  <si>
    <t>C</t>
  </si>
  <si>
    <t>○○　D子</t>
    <rPh sb="4" eb="5">
      <t>コ</t>
    </rPh>
    <phoneticPr fontId="5"/>
  </si>
  <si>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
  </si>
  <si>
    <t>（勤務形態の記号）</t>
    <rPh sb="1" eb="3">
      <t>キンム</t>
    </rPh>
    <rPh sb="3" eb="5">
      <t>ケイタイ</t>
    </rPh>
    <rPh sb="6" eb="8">
      <t>キゴウ</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</si>
  <si>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</si>
  <si>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</si>
  <si>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</si>
  <si>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</si>
  <si>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記号</t>
    <rPh sb="0" eb="2">
      <t>キゴウ</t>
    </rPh>
    <phoneticPr fontId="5"/>
  </si>
  <si>
    <t>区分</t>
    <rPh sb="0" eb="2">
      <t>クブン</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</si>
  <si>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</si>
  <si>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</si>
  <si>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</si>
  <si>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A</t>
    <phoneticPr fontId="5"/>
  </si>
  <si>
    <t>常勤で専従</t>
    <rPh sb="0" eb="2">
      <t>ジョウキン</t>
    </rPh>
    <rPh sb="3" eb="5">
      <t>センジュウ</t>
    </rPh>
    <phoneticPr fontId="5"/>
  </si>
  <si>
    <t>B</t>
    <phoneticPr fontId="5"/>
  </si>
  <si>
    <t>常勤で兼務</t>
    <rPh sb="0" eb="2">
      <t>ジョウキン</t>
    </rPh>
    <rPh sb="3" eb="5">
      <t>ケンム</t>
    </rPh>
    <phoneticPr fontId="5"/>
  </si>
  <si>
    <t>B</t>
    <phoneticPr fontId="5"/>
  </si>
  <si>
    <t>C</t>
    <phoneticPr fontId="5"/>
  </si>
  <si>
    <t>非常勤で専従</t>
    <rPh sb="0" eb="3">
      <t>ヒジョウキン</t>
    </rPh>
    <rPh sb="4" eb="6">
      <t>センジュウ</t>
    </rPh>
    <phoneticPr fontId="5"/>
  </si>
  <si>
    <t>C</t>
    <phoneticPr fontId="5"/>
  </si>
  <si>
    <t>-</t>
    <phoneticPr fontId="5"/>
  </si>
  <si>
    <t>D</t>
    <phoneticPr fontId="5"/>
  </si>
  <si>
    <t>非常勤で兼務</t>
    <rPh sb="0" eb="3">
      <t>ヒジョウキン</t>
    </rPh>
    <rPh sb="4" eb="6">
      <t>ケンム</t>
    </rPh>
    <phoneticPr fontId="5"/>
  </si>
  <si>
    <t>D</t>
    <phoneticPr fontId="5"/>
  </si>
  <si>
    <t>-</t>
    <phoneticPr fontId="5"/>
  </si>
  <si>
    <t>合計</t>
    <rPh sb="0" eb="2">
      <t>ゴウケイ</t>
    </rPh>
    <phoneticPr fontId="5"/>
  </si>
  <si>
    <t>■ 常勤換算方法による人数</t>
    <rPh sb="2" eb="4">
      <t>ジョウキン</t>
    </rPh>
    <rPh sb="4" eb="6">
      <t>カンサン</t>
    </rPh>
    <rPh sb="6" eb="8">
      <t>ホウホウ</t>
    </rPh>
    <rPh sb="11" eb="13">
      <t>ニンズウ</t>
    </rPh>
    <phoneticPr fontId="5"/>
  </si>
  <si>
    <t>基準：</t>
    <rPh sb="0" eb="2">
      <t>キジュン</t>
    </rPh>
    <phoneticPr fontId="5"/>
  </si>
  <si>
    <t>週</t>
  </si>
  <si>
    <t>常勤換算の</t>
    <rPh sb="0" eb="2">
      <t>ジョウキン</t>
    </rPh>
    <rPh sb="2" eb="4">
      <t>カンサン</t>
    </rPh>
    <phoneticPr fontId="5"/>
  </si>
  <si>
    <t>常勤の従業者が</t>
    <rPh sb="0" eb="2">
      <t>ジョウキン</t>
    </rPh>
    <rPh sb="3" eb="6">
      <t>ジュウギョウシャ</t>
    </rPh>
    <phoneticPr fontId="5"/>
  </si>
  <si>
    <t>常勤換算後の人数</t>
    <rPh sb="0" eb="2">
      <t>ジョウキン</t>
    </rPh>
    <rPh sb="2" eb="4">
      <t>カンサン</t>
    </rPh>
    <rPh sb="4" eb="5">
      <t>ゴ</t>
    </rPh>
    <rPh sb="6" eb="8">
      <t>ニンズウ</t>
    </rPh>
    <phoneticPr fontId="5"/>
  </si>
  <si>
    <t>÷</t>
    <phoneticPr fontId="5"/>
  </si>
  <si>
    <t>＝</t>
    <phoneticPr fontId="5"/>
  </si>
  <si>
    <t>（小数点第2位以下切り捨て）</t>
    <rPh sb="1" eb="4">
      <t>ショウスウテン</t>
    </rPh>
    <rPh sb="4" eb="5">
      <t>ダイ</t>
    </rPh>
    <rPh sb="6" eb="7">
      <t>イ</t>
    </rPh>
    <rPh sb="7" eb="9">
      <t>イカ</t>
    </rPh>
    <rPh sb="9" eb="10">
      <t>キ</t>
    </rPh>
    <rPh sb="11" eb="12">
      <t>ス</t>
    </rPh>
    <phoneticPr fontId="5"/>
  </si>
  <si>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
  </si>
  <si>
    <t>常勤の従業者の人数</t>
  </si>
  <si>
    <t>常勤換算方法による人数</t>
    <rPh sb="0" eb="2">
      <t>ジョウキン</t>
    </rPh>
    <rPh sb="2" eb="4">
      <t>カンサン</t>
    </rPh>
    <rPh sb="4" eb="6">
      <t>ホウホウ</t>
    </rPh>
    <rPh sb="9" eb="11">
      <t>ニンズウ</t>
    </rPh>
    <phoneticPr fontId="5"/>
  </si>
  <si>
    <t>＋</t>
    <phoneticPr fontId="5"/>
  </si>
  <si>
    <t>＝</t>
    <phoneticPr fontId="5"/>
  </si>
  <si>
    <t>従業者の勤務の体制及び勤務形態一覧表</t>
    <phoneticPr fontId="5"/>
  </si>
  <si>
    <t>(</t>
    <phoneticPr fontId="5"/>
  </si>
  <si>
    <t>)</t>
    <phoneticPr fontId="5"/>
  </si>
  <si>
    <t>）</t>
    <phoneticPr fontId="5"/>
  </si>
  <si>
    <t>(1)</t>
    <phoneticPr fontId="5"/>
  </si>
  <si>
    <t>(2)</t>
    <phoneticPr fontId="5"/>
  </si>
  <si>
    <t>No</t>
    <phoneticPr fontId="5"/>
  </si>
  <si>
    <t>(5) 
職種</t>
    <phoneticPr fontId="6"/>
  </si>
  <si>
    <t>(9)</t>
    <phoneticPr fontId="5"/>
  </si>
  <si>
    <t>A</t>
    <phoneticPr fontId="5"/>
  </si>
  <si>
    <t>B</t>
    <phoneticPr fontId="5"/>
  </si>
  <si>
    <t>B</t>
    <phoneticPr fontId="5"/>
  </si>
  <si>
    <t>C</t>
    <phoneticPr fontId="5"/>
  </si>
  <si>
    <t>D</t>
    <phoneticPr fontId="5"/>
  </si>
  <si>
    <t>D</t>
    <phoneticPr fontId="5"/>
  </si>
  <si>
    <t>÷</t>
    <phoneticPr fontId="5"/>
  </si>
  <si>
    <t>＋</t>
    <phoneticPr fontId="5"/>
  </si>
  <si>
    <t>≪提出不要≫</t>
    <rPh sb="1" eb="3">
      <t>テイシュツ</t>
    </rPh>
    <rPh sb="3" eb="5">
      <t>フヨウ</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</si>
  <si>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</si>
  <si>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rPh sb="0" eb="2">
      <t>カキ</t>
    </rPh>
    <rPh sb="3" eb="5">
      <t>キニュウ</t>
    </rPh>
    <rPh sb="5" eb="7">
      <t>ホウホウ</t>
    </rPh>
    <rPh sb="8" eb="9">
      <t>シタガ</t>
    </rPh>
    <rPh sb="12" eb="14">
      <t>ニュウリョク</t>
    </rPh>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</si>
  <si>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</si>
  <si>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</si>
  <si>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</si>
  <si>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</si>
  <si>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</si>
  <si>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</si>
  <si>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</si>
  <si>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
  </si>
  <si>
    <t xml:space="preserve"> 　　 記入の順序は、職種ごとにまとめてください。</t>
    <rPh sb="4" eb="6">
      <t>キニュウ</t>
    </rPh>
    <rPh sb="7" eb="9">
      <t>ジュンジョ</t>
    </rPh>
    <rPh sb="11" eb="13">
      <t>ショクシュ</t>
    </rPh>
    <phoneticPr fontId="5"/>
  </si>
  <si>
    <t>No</t>
    <phoneticPr fontId="5"/>
  </si>
  <si>
    <t>職種名</t>
    <rPh sb="0" eb="2">
      <t>ショクシュ</t>
    </rPh>
    <rPh sb="2" eb="3">
      <t>メイ</t>
    </rPh>
    <phoneticPr fontId="5"/>
  </si>
  <si>
    <t>介護予防支援担当職員</t>
    <rPh sb="0" eb="2">
      <t>カイゴ</t>
    </rPh>
    <rPh sb="2" eb="4">
      <t>ヨボウ</t>
    </rPh>
    <rPh sb="4" eb="6">
      <t>シエン</t>
    </rPh>
    <rPh sb="6" eb="8">
      <t>タントウ</t>
    </rPh>
    <rPh sb="8" eb="10">
      <t>ショクイン</t>
    </rPh>
    <phoneticPr fontId="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</si>
  <si>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</si>
  <si>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</si>
  <si>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C</t>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</si>
  <si>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</si>
  <si>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</si>
  <si>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</si>
  <si>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</si>
  <si>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</si>
  <si>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</si>
  <si>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(8) 従業者の氏名を記入してください。</t>
    <rPh sb="5" eb="8">
      <t>ジュウギョウシャ</t>
    </rPh>
    <rPh sb="9" eb="11">
      <t>シメイ</t>
    </rPh>
    <rPh sb="12" eb="14">
      <t>キニュウ</t>
    </rPh>
    <phoneticPr fontId="5"/>
  </si>
  <si>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
  </si>
  <si>
    <t>　　  ※ 指定基準の確認に際しては、４週分の入力で差し支えありません。</t>
    <phoneticPr fontId="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</si>
  <si>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</si>
  <si>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</si>
  <si>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</si>
  <si>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</si>
  <si>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</si>
  <si>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6"/>
  </si>
  <si>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
  </si>
  <si>
    <t>　　　　○ 常勤換算方法とは、非常勤の従業者について「事業所の従業者の勤務延時間数を当該事業所において常勤の従業者が勤務すべき時間数で除することにより、</t>
    <phoneticPr fontId="5"/>
  </si>
  <si>
    <t>　　　　　常勤の従業者の員数に換算する方法」であるため、常勤の従業者については常勤換算方法によらず、実人数で計算する。</t>
    <phoneticPr fontId="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</si>
  <si>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
  </si>
  <si>
    <t>　　　　　手入力すること。</t>
    <phoneticPr fontId="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</si>
  <si>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</si>
  <si>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</si>
  <si>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
  </si>
  <si>
    <t>１．サービス種別</t>
    <rPh sb="6" eb="8">
      <t>シュベツ</t>
    </rPh>
    <phoneticPr fontId="5"/>
  </si>
  <si>
    <t>サービス種別名</t>
    <rPh sb="4" eb="6">
      <t>シュベツ</t>
    </rPh>
    <rPh sb="6" eb="7">
      <t>メイ</t>
    </rPh>
    <phoneticPr fontId="5"/>
  </si>
  <si>
    <t>介護予防支援</t>
    <rPh sb="0" eb="2">
      <t>カイゴ</t>
    </rPh>
    <rPh sb="2" eb="4">
      <t>ヨボウ</t>
    </rPh>
    <rPh sb="4" eb="6">
      <t>シエン</t>
    </rPh>
    <phoneticPr fontId="5"/>
  </si>
  <si>
    <t>２．職種名・資格名称</t>
    <rPh sb="2" eb="4">
      <t>ショクシュ</t>
    </rPh>
    <rPh sb="4" eb="5">
      <t>メイ</t>
    </rPh>
    <rPh sb="6" eb="8">
      <t>シカク</t>
    </rPh>
    <rPh sb="8" eb="10">
      <t>メイショウ</t>
    </rPh>
    <phoneticPr fontId="5"/>
  </si>
  <si>
    <t>ー</t>
    <phoneticPr fontId="5"/>
  </si>
  <si>
    <t>ー</t>
    <phoneticPr fontId="5"/>
  </si>
  <si>
    <t>資格</t>
    <rPh sb="0" eb="2">
      <t>シカク</t>
    </rPh>
    <phoneticPr fontId="5"/>
  </si>
  <si>
    <t>保健師</t>
    <rPh sb="0" eb="3">
      <t>ホケンシ</t>
    </rPh>
    <phoneticPr fontId="5"/>
  </si>
  <si>
    <t>ー</t>
  </si>
  <si>
    <t>ー</t>
    <phoneticPr fontId="5"/>
  </si>
  <si>
    <t>社会福祉士</t>
    <rPh sb="0" eb="2">
      <t>シャカイ</t>
    </rPh>
    <rPh sb="2" eb="5">
      <t>フクシシ</t>
    </rPh>
    <phoneticPr fontId="5"/>
  </si>
  <si>
    <t>経験ある看護師</t>
    <rPh sb="0" eb="2">
      <t>ケイケン</t>
    </rPh>
    <rPh sb="4" eb="7">
      <t>カンゴシ</t>
    </rPh>
    <phoneticPr fontId="5"/>
  </si>
  <si>
    <t>社会福祉主事（3年以上従事）</t>
    <rPh sb="0" eb="2">
      <t>シャカイ</t>
    </rPh>
    <rPh sb="2" eb="4">
      <t>フクシ</t>
    </rPh>
    <rPh sb="4" eb="6">
      <t>シュジ</t>
    </rPh>
    <rPh sb="8" eb="9">
      <t>ネン</t>
    </rPh>
    <rPh sb="9" eb="11">
      <t>イジョウ</t>
    </rPh>
    <rPh sb="11" eb="13">
      <t>ジュウジ</t>
    </rPh>
    <phoneticPr fontId="5"/>
  </si>
  <si>
    <t>ー</t>
    <phoneticPr fontId="5"/>
  </si>
  <si>
    <t>ー</t>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</si>
  <si>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</si>
  <si>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</si>
  <si>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15行目・・・「職種」</t>
    <rPh sb="3" eb="5">
      <t>ギョウメ</t>
    </rPh>
    <rPh sb="9" eb="11">
      <t>ショクシュ</t>
    </rPh>
    <phoneticPr fontId="5"/>
  </si>
  <si>
    <t>　C列・・・「管理者」</t>
    <rPh sb="2" eb="3">
      <t>レツ</t>
    </rPh>
    <rPh sb="7" eb="10">
      <t>カンリシャ</t>
    </rPh>
    <phoneticPr fontId="5"/>
  </si>
  <si>
    <t>　D列・・・「介護支援専門員」</t>
    <rPh sb="2" eb="3">
      <t>レツ</t>
    </rPh>
    <rPh sb="7" eb="9">
      <t>カイゴ</t>
    </rPh>
    <rPh sb="9" eb="11">
      <t>シエン</t>
    </rPh>
    <rPh sb="11" eb="14">
      <t>センモンイン</t>
    </rPh>
    <phoneticPr fontId="5"/>
  </si>
  <si>
    <t>　E列・・・「介護予防支援担当職員」</t>
    <rPh sb="2" eb="3">
      <t>レツ</t>
    </rPh>
    <rPh sb="7" eb="9">
      <t>カイゴ</t>
    </rPh>
    <rPh sb="9" eb="11">
      <t>ヨボウ</t>
    </rPh>
    <rPh sb="11" eb="13">
      <t>シエン</t>
    </rPh>
    <rPh sb="13" eb="15">
      <t>タントウ</t>
    </rPh>
    <rPh sb="15" eb="17">
      <t>ショクイン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</si>
  <si>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</si>
  <si>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</si>
  <si>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</si>
  <si>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</si>
  <si>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</si>
  <si>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</si>
  <si>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</si>
  <si>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</si>
  <si>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4" eb="26">
      <t>カイゴ</t>
    </rPh>
    <rPh sb="26" eb="28">
      <t>ヨボウ</t>
    </rPh>
    <rPh sb="28" eb="30">
      <t>シエン</t>
    </rPh>
    <phoneticPr fontId="6"/>
  </si>
  <si>
    <t>（標準様式３）</t>
    <rPh sb="1" eb="3">
      <t>ヒョウジュン</t>
    </rPh>
    <rPh sb="3" eb="5">
      <t>ヨウシキ</t>
    </rPh>
    <phoneticPr fontId="6"/>
  </si>
  <si>
    <t>平面図</t>
    <rPh sb="0" eb="3">
      <t>ヘイメンズ</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</si>
  <si>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</si>
  <si>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</si>
  <si>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</si>
  <si>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</si>
  <si>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</si>
  <si>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</si>
  <si>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</si>
  <si>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</si>
  <si>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</si>
  <si>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</si>
  <si>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</si>
  <si>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</si>
  <si>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</si>
  <si>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</si>
  <si>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</si>
  <si>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</si>
  <si>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</si>
  <si>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</si>
  <si>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</si>
  <si>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</si>
  <si>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</si>
  <si>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</si>
  <si>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</si>
  <si>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</si>
  <si>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</si>
  <si>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</si>
  <si>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</si>
  <si>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</si>
  <si>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</si>
  <si>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（標準様式６）</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</si>
  <si>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</si>
  <si>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</si>
  <si>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</si>
  <si>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</si>
  <si>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大田区長     殿</t>
    <rPh sb="0" eb="3">
      <t>オオタク</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</si>
  <si>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</si>
  <si>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</si>
  <si>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</si>
  <si>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</si>
  <si>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</si>
  <si>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</si>
  <si>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</si>
  <si>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別紙④：　介護予防支援事業所向け</t>
    <rPh sb="0" eb="2">
      <t>ベッシ</t>
    </rPh>
    <rPh sb="5" eb="11">
      <t>カイゴヨボウシエン</t>
    </rPh>
    <rPh sb="11" eb="14">
      <t>ジギョウショ</t>
    </rPh>
    <rPh sb="14" eb="15">
      <t>ム</t>
    </rPh>
    <phoneticPr fontId="6"/>
  </si>
  <si>
    <t>（該当に○）</t>
    <rPh sb="1" eb="3">
      <t>ガイトウ</t>
    </rPh>
    <phoneticPr fontId="6"/>
  </si>
  <si>
    <t>（別紙④：介護予防支援事業所向け）</t>
    <rPh sb="1" eb="3">
      <t>ベッシ</t>
    </rPh>
    <rPh sb="5" eb="7">
      <t>カイゴ</t>
    </rPh>
    <rPh sb="7" eb="9">
      <t>ヨボウ</t>
    </rPh>
    <rPh sb="9" eb="11">
      <t>シエン</t>
    </rPh>
    <rPh sb="11" eb="14">
      <t>ジギョウショ</t>
    </rPh>
    <rPh sb="14" eb="15">
      <t>ム</t>
    </rPh>
    <phoneticPr fontId="45"/>
  </si>
  <si>
    <t>介護保険法第115条の22第２項</t>
    <phoneticPr fontId="45"/>
  </si>
  <si>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</si>
  <si>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</si>
  <si>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</si>
  <si>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当該申請に係る事業所の従業者の知識及び技能並びに人員が、第百十五条の二十四第一項の市町村の条例で定める基準及び同項の市町村の条例で定める員数を満たしていないとき。</t>
    <phoneticPr fontId="6"/>
  </si>
  <si>
    <t>三</t>
    <rPh sb="0" eb="1">
      <t>サン</t>
    </rPh>
    <phoneticPr fontId="6"/>
  </si>
  <si>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6"/>
  </si>
  <si>
    <t>三の二</t>
    <rPh sb="0" eb="1">
      <t>サン</t>
    </rPh>
    <rPh sb="2" eb="3">
      <t>ニ</t>
    </rPh>
    <phoneticPr fontId="6"/>
  </si>
  <si>
    <t>申請者が、禁錮以上の刑に処せられ、その執行を終わり、又は執行を受けることがなくなるまでの者であるとき。</t>
    <phoneticPr fontId="6"/>
  </si>
  <si>
    <t>四</t>
    <rPh sb="0" eb="1">
      <t>ヨン</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</si>
  <si>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</si>
  <si>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四の二</t>
    <rPh sb="0" eb="1">
      <t>ヨン</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</si>
  <si>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</si>
  <si>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四の三</t>
    <rPh sb="0" eb="1">
      <t>ヨン</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</si>
  <si>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</si>
  <si>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五</t>
    <rPh sb="0" eb="1">
      <t>ゴ</t>
    </rPh>
    <phoneticPr fontId="6"/>
  </si>
  <si>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</si>
  <si>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五の二</t>
    <rPh sb="0" eb="1">
      <t>ゴ</t>
    </rPh>
    <rPh sb="2" eb="3">
      <t>ニ</t>
    </rPh>
    <phoneticPr fontId="6"/>
  </si>
  <si>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</si>
  <si>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t>
    <rPh sb="0" eb="1">
      <t>ロク</t>
    </rPh>
    <phoneticPr fontId="6"/>
  </si>
  <si>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</si>
  <si>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六の二</t>
    <rPh sb="0" eb="1">
      <t>ロク</t>
    </rPh>
    <rPh sb="2" eb="3">
      <t>ニ</t>
    </rPh>
    <phoneticPr fontId="6"/>
  </si>
  <si>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</si>
  <si>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六の三</t>
    <rPh sb="0" eb="1">
      <t>ロク</t>
    </rPh>
    <rPh sb="2" eb="3">
      <t>サン</t>
    </rPh>
    <phoneticPr fontId="6"/>
  </si>
  <si>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</si>
  <si>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七</t>
    <rPh sb="0" eb="1">
      <t>ナナ</t>
    </rPh>
    <phoneticPr fontId="6"/>
  </si>
  <si>
    <t>申請者が、指定の申請前五年以内に居宅サービス等に関し不正又は著しく不当な行為をした者であるとき。</t>
    <phoneticPr fontId="6"/>
  </si>
  <si>
    <t>八</t>
    <rPh sb="0" eb="1">
      <t>ハチ</t>
    </rPh>
    <phoneticPr fontId="6"/>
  </si>
  <si>
    <t>申請者が、法人で、その役員等のうちに第三号の二から第五号まで又は第六号から前号までのいずれかに該当する者のあるものであるとき。</t>
    <phoneticPr fontId="6"/>
  </si>
  <si>
    <t>九</t>
    <rPh sb="0" eb="1">
      <t>キュウ</t>
    </rPh>
    <phoneticPr fontId="6"/>
  </si>
  <si>
    <t>申請者が、法人でない事業所で、その管理者が第三号の二から第五号まで又は第六号から第七号までのいずれかに該当する者であるとき。</t>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</si>
  <si>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</si>
  <si>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</si>
  <si>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フリガナ</t>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</si>
  <si>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</si>
  <si>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</si>
  <si>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（別添）</t>
    <rPh sb="1" eb="3">
      <t>ベッテン</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</si>
  <si>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</si>
  <si>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</si>
  <si>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</si>
  <si>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</si>
  <si>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</si>
  <si>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</si>
  <si>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
  </si>
  <si>
    <t>添付省略</t>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</si>
  <si>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</si>
  <si>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</si>
  <si>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管理者の経歴</t>
    <rPh sb="0" eb="3">
      <t>カンリシャ</t>
    </rPh>
    <rPh sb="4" eb="6">
      <t>ケイレキ</t>
    </rPh>
    <phoneticPr fontId="6"/>
  </si>
  <si>
    <t>添付省略</t>
    <phoneticPr fontId="5"/>
  </si>
  <si>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</si>
  <si>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</si>
  <si>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</si>
  <si>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</si>
  <si>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関係市町村並びに他の保健医療・福祉サービスの提供主体との連携の内容</t>
    <phoneticPr fontId="6"/>
  </si>
  <si>
    <t>誓約書</t>
    <rPh sb="0" eb="3">
      <t>セイヤクショ</t>
    </rPh>
    <phoneticPr fontId="6"/>
  </si>
  <si>
    <t>標準様式６</t>
    <rPh sb="2" eb="4">
      <t>ヨウシキ</t>
    </rPh>
    <phoneticPr fontId="6"/>
  </si>
  <si>
    <t>介護支援専門員の氏名及びその登録番号</t>
    <phoneticPr fontId="6"/>
  </si>
  <si>
    <t>標準様式７</t>
    <rPh sb="2" eb="4">
      <t>ヨウシキ</t>
    </rPh>
    <phoneticPr fontId="6"/>
  </si>
  <si>
    <t>以下は、大田区が独自で提出を必要としている書類です。上記添付書類と一緒に提出をお願いします。（必要書類は、変更する場合がございます。）</t>
    <rPh sb="0" eb="2">
      <t>イカ</t>
    </rPh>
    <rPh sb="4" eb="7">
      <t>オオタク</t>
    </rPh>
    <rPh sb="8" eb="10">
      <t>ドクジ</t>
    </rPh>
    <rPh sb="11" eb="13">
      <t>テイシュツ</t>
    </rPh>
    <rPh sb="14" eb="16">
      <t>ヒツヨウ</t>
    </rPh>
    <rPh sb="21" eb="23">
      <t>ショルイ</t>
    </rPh>
    <rPh sb="26" eb="28">
      <t>ジョウキ</t>
    </rPh>
    <rPh sb="28" eb="30">
      <t>テンプ</t>
    </rPh>
    <rPh sb="30" eb="32">
      <t>ショルイ</t>
    </rPh>
    <rPh sb="33" eb="35">
      <t>イッショ</t>
    </rPh>
    <rPh sb="36" eb="38">
      <t>テイシュツ</t>
    </rPh>
    <rPh sb="40" eb="41">
      <t>ネガ</t>
    </rPh>
    <rPh sb="47" eb="49">
      <t>ヒツヨウ</t>
    </rPh>
    <rPh sb="49" eb="51">
      <t>ショルイ</t>
    </rPh>
    <rPh sb="53" eb="55">
      <t>ヘンコウ</t>
    </rPh>
    <rPh sb="57" eb="59">
      <t>バアイ</t>
    </rPh>
    <phoneticPr fontId="6"/>
  </si>
  <si>
    <t>介護支援専門員証（顔写真付）の写し
※4（有効期限内であるもの）</t>
    <rPh sb="0" eb="2">
      <t>カイゴ</t>
    </rPh>
    <rPh sb="2" eb="4">
      <t>シエン</t>
    </rPh>
    <rPh sb="4" eb="7">
      <t>センモンイン</t>
    </rPh>
    <rPh sb="7" eb="8">
      <t>ショウ</t>
    </rPh>
    <rPh sb="9" eb="10">
      <t>カオ</t>
    </rPh>
    <rPh sb="10" eb="12">
      <t>シャシン</t>
    </rPh>
    <rPh sb="12" eb="13">
      <t>ツキ</t>
    </rPh>
    <rPh sb="15" eb="16">
      <t>ウツ</t>
    </rPh>
    <rPh sb="21" eb="23">
      <t>ユウコウ</t>
    </rPh>
    <rPh sb="23" eb="25">
      <t>キゲン</t>
    </rPh>
    <rPh sb="25" eb="26">
      <t>ナイ</t>
    </rPh>
    <phoneticPr fontId="6"/>
  </si>
  <si>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</si>
  <si>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</si>
  <si>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</si>
  <si>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</si>
  <si>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</si>
  <si>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※３</t>
    <phoneticPr fontId="6"/>
  </si>
  <si>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6"/>
  </si>
  <si>
    <t xml:space="preserve"> ※４　主任介護支援専門員研修を修了している場合は、修了証の写しも添付してください。</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</si>
  <si>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</si>
  <si>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</si>
  <si>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</si>
  <si>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</si>
  <si>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</si>
  <si>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別紙3‐2
別紙1‐2</t>
    <rPh sb="0" eb="2">
      <t>ベッシ</t>
    </rPh>
    <rPh sb="6" eb="8">
      <t>ベッシ</t>
    </rPh>
    <phoneticPr fontId="6"/>
  </si>
  <si>
    <t>大田区
参考様式２</t>
    <rPh sb="0" eb="3">
      <t>オオタク</t>
    </rPh>
    <rPh sb="4" eb="6">
      <t>サンコウ</t>
    </rPh>
    <rPh sb="6" eb="8">
      <t>ヨウシキ</t>
    </rPh>
    <phoneticPr fontId="6"/>
  </si>
  <si>
    <t>備考　具体的に対応方針を記入してくだい。</t>
    <rPh sb="12" eb="14">
      <t>キニュウ</t>
    </rPh>
    <phoneticPr fontId="6"/>
  </si>
  <si>
    <t>その他参考事項</t>
    <rPh sb="2" eb="3">
      <t>タ</t>
    </rPh>
    <rPh sb="3" eb="5">
      <t>サンコウ</t>
    </rPh>
    <rPh sb="5" eb="7">
      <t>ジコウ</t>
    </rPh>
    <phoneticPr fontId="5"/>
  </si>
  <si>
    <t>３</t>
    <phoneticPr fontId="5"/>
  </si>
  <si>
    <t>事故発生時の対応</t>
    <rPh sb="0" eb="2">
      <t>ジコ</t>
    </rPh>
    <rPh sb="2" eb="5">
      <t>ハッセイジ</t>
    </rPh>
    <rPh sb="6" eb="8">
      <t>タイオウ</t>
    </rPh>
    <phoneticPr fontId="6"/>
  </si>
  <si>
    <t>（５）</t>
    <phoneticPr fontId="6"/>
  </si>
  <si>
    <t>医療機関等との連携について</t>
    <rPh sb="0" eb="2">
      <t>イリョウ</t>
    </rPh>
    <rPh sb="2" eb="4">
      <t>キカン</t>
    </rPh>
    <rPh sb="4" eb="5">
      <t>トウ</t>
    </rPh>
    <rPh sb="7" eb="9">
      <t>レンケイ</t>
    </rPh>
    <phoneticPr fontId="6"/>
  </si>
  <si>
    <t>（４）</t>
    <phoneticPr fontId="6"/>
  </si>
  <si>
    <t>介護保険施設との連携について</t>
    <rPh sb="0" eb="4">
      <t>カイゴホケン</t>
    </rPh>
    <rPh sb="4" eb="6">
      <t>シセツ</t>
    </rPh>
    <rPh sb="8" eb="10">
      <t>レンケイ</t>
    </rPh>
    <phoneticPr fontId="6"/>
  </si>
  <si>
    <t>（３）</t>
    <phoneticPr fontId="6"/>
  </si>
  <si>
    <t>指定居宅（介護予防）サービス等事業者との連携について</t>
    <rPh sb="0" eb="2">
      <t>シテイ</t>
    </rPh>
    <rPh sb="2" eb="4">
      <t>キョタク</t>
    </rPh>
    <rPh sb="5" eb="7">
      <t>カイゴ</t>
    </rPh>
    <rPh sb="7" eb="9">
      <t>ヨボウ</t>
    </rPh>
    <rPh sb="14" eb="15">
      <t>トウ</t>
    </rPh>
    <rPh sb="15" eb="18">
      <t>ジギョウシャ</t>
    </rPh>
    <rPh sb="20" eb="22">
      <t>レンケイ</t>
    </rPh>
    <phoneticPr fontId="6"/>
  </si>
  <si>
    <t>（２）</t>
    <phoneticPr fontId="6"/>
  </si>
  <si>
    <t>サービス提供困難時の対応について</t>
    <rPh sb="4" eb="6">
      <t>テイキョウ</t>
    </rPh>
    <rPh sb="6" eb="8">
      <t>コンナン</t>
    </rPh>
    <rPh sb="8" eb="9">
      <t>ジ</t>
    </rPh>
    <rPh sb="10" eb="12">
      <t>タイオウ</t>
    </rPh>
    <phoneticPr fontId="6"/>
  </si>
  <si>
    <t>（１）</t>
    <phoneticPr fontId="6"/>
  </si>
  <si>
    <t>他の保健医療・福祉サービス提供主体との連携内容について</t>
    <rPh sb="0" eb="1">
      <t>タ</t>
    </rPh>
    <rPh sb="2" eb="4">
      <t>ホケン</t>
    </rPh>
    <rPh sb="4" eb="6">
      <t>イリョウ</t>
    </rPh>
    <rPh sb="7" eb="9">
      <t>フクシ</t>
    </rPh>
    <rPh sb="13" eb="15">
      <t>テイキョウ</t>
    </rPh>
    <rPh sb="15" eb="17">
      <t>シュタイ</t>
    </rPh>
    <rPh sb="19" eb="21">
      <t>レンケイ</t>
    </rPh>
    <rPh sb="21" eb="23">
      <t>ナイヨウ</t>
    </rPh>
    <phoneticPr fontId="6"/>
  </si>
  <si>
    <t>２</t>
    <phoneticPr fontId="6"/>
  </si>
  <si>
    <t>（４）</t>
    <phoneticPr fontId="6"/>
  </si>
  <si>
    <t>利用者に関する通知</t>
    <rPh sb="0" eb="3">
      <t>リヨウシャ</t>
    </rPh>
    <rPh sb="4" eb="5">
      <t>カン</t>
    </rPh>
    <rPh sb="7" eb="9">
      <t>ツウチ</t>
    </rPh>
    <phoneticPr fontId="6"/>
  </si>
  <si>
    <t>（３）</t>
    <phoneticPr fontId="6"/>
  </si>
  <si>
    <t>居宅（介護予防）サービス計画の作成について</t>
    <rPh sb="0" eb="2">
      <t>キョタク</t>
    </rPh>
    <rPh sb="3" eb="5">
      <t>カイゴ</t>
    </rPh>
    <rPh sb="5" eb="7">
      <t>ヨボウ</t>
    </rPh>
    <rPh sb="12" eb="14">
      <t>ケイカク</t>
    </rPh>
    <rPh sb="15" eb="17">
      <t>サクセイ</t>
    </rPh>
    <phoneticPr fontId="6"/>
  </si>
  <si>
    <t>（２）</t>
    <phoneticPr fontId="6"/>
  </si>
  <si>
    <t>サービス提供前の受給資格の確認について</t>
    <rPh sb="4" eb="6">
      <t>テイキョウ</t>
    </rPh>
    <rPh sb="6" eb="7">
      <t>マエ</t>
    </rPh>
    <rPh sb="8" eb="10">
      <t>ジュキュウ</t>
    </rPh>
    <rPh sb="10" eb="12">
      <t>シカク</t>
    </rPh>
    <rPh sb="13" eb="15">
      <t>カクニン</t>
    </rPh>
    <phoneticPr fontId="6"/>
  </si>
  <si>
    <t>（１）</t>
    <phoneticPr fontId="6"/>
  </si>
  <si>
    <t>関係区市町村との連携の内容</t>
    <rPh sb="0" eb="2">
      <t>カンケイ</t>
    </rPh>
    <rPh sb="2" eb="3">
      <t>ク</t>
    </rPh>
    <rPh sb="3" eb="6">
      <t>シチョウソン</t>
    </rPh>
    <rPh sb="8" eb="10">
      <t>レンケイ</t>
    </rPh>
    <rPh sb="11" eb="13">
      <t>ナイヨウ</t>
    </rPh>
    <phoneticPr fontId="6"/>
  </si>
  <si>
    <t>１</t>
    <phoneticPr fontId="6"/>
  </si>
  <si>
    <t>措　置　の　概　要　　</t>
    <phoneticPr fontId="6"/>
  </si>
  <si>
    <t>事業所又は施設名</t>
    <rPh sb="5" eb="7">
      <t>シセツ</t>
    </rPh>
    <phoneticPr fontId="6"/>
  </si>
  <si>
    <t>関係区市町村及び他の保健医療・福祉サービスの提供主体との連携の内容</t>
    <rPh sb="0" eb="2">
      <t>カンケイ</t>
    </rPh>
    <rPh sb="2" eb="3">
      <t>ク</t>
    </rPh>
    <rPh sb="3" eb="6">
      <t>シチョウソン</t>
    </rPh>
    <rPh sb="6" eb="7">
      <t>オヨ</t>
    </rPh>
    <rPh sb="8" eb="9">
      <t>タ</t>
    </rPh>
    <rPh sb="10" eb="12">
      <t>ホケン</t>
    </rPh>
    <rPh sb="12" eb="14">
      <t>イリョウ</t>
    </rPh>
    <rPh sb="15" eb="17">
      <t>フクシ</t>
    </rPh>
    <rPh sb="22" eb="24">
      <t>テイキョウ</t>
    </rPh>
    <rPh sb="24" eb="26">
      <t>シュタイ</t>
    </rPh>
    <rPh sb="28" eb="30">
      <t>レンケイ</t>
    </rPh>
    <rPh sb="31" eb="33">
      <t>ナイヨウ</t>
    </rPh>
    <phoneticPr fontId="6"/>
  </si>
  <si>
    <t>大田区参考様式２</t>
    <rPh sb="0" eb="3">
      <t>オオタク</t>
    </rPh>
    <rPh sb="3" eb="5">
      <t>サンコウ</t>
    </rPh>
    <rPh sb="5" eb="7">
      <t>ヨウシキ</t>
    </rPh>
    <phoneticPr fontId="6"/>
  </si>
  <si>
    <t>（別紙１－２）</t>
    <phoneticPr fontId="6"/>
  </si>
  <si>
    <t>介 護 給 付 費 算 定 に 係 る 体 制 等 状 況 一 覧 表 （介護予防サービス）</t>
    <rPh sb="37" eb="38">
      <t>スケ</t>
    </rPh>
    <rPh sb="38" eb="39">
      <t>ユズル</t>
    </rPh>
    <rPh sb="39" eb="40">
      <t>ヨ</t>
    </rPh>
    <rPh sb="40" eb="41">
      <t>ボウ</t>
    </rPh>
    <phoneticPr fontId="6"/>
  </si>
  <si>
    <t>事 業 所 番 号</t>
  </si>
  <si>
    <t>事 業 所 名 称</t>
    <rPh sb="6" eb="7">
      <t>メイ</t>
    </rPh>
    <rPh sb="8" eb="9">
      <t>ショウ</t>
    </rPh>
    <phoneticPr fontId="6"/>
  </si>
  <si>
    <t>提供サービス</t>
  </si>
  <si>
    <t>施設等の区分</t>
  </si>
  <si>
    <t>人員配置区分</t>
  </si>
  <si>
    <t>そ　 　　の　 　　他　　 　該　　 　当　　 　す 　　　る 　　　体 　　　制 　　　等</t>
  </si>
  <si>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</si>
  <si>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</si>
  <si>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</si>
  <si>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</si>
  <si>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</si>
  <si>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</si>
  <si>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</si>
  <si>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</si>
  <si>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</si>
  <si>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</si>
  <si>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</si>
  <si>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</si>
  <si>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</si>
  <si>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介護予防支援</t>
    <rPh sb="0" eb="2">
      <t>カイゴ</t>
    </rPh>
    <rPh sb="2" eb="4">
      <t>ヨボウ</t>
    </rPh>
    <rPh sb="4" eb="6">
      <t>シエン</t>
    </rPh>
    <phoneticPr fontId="6"/>
  </si>
  <si>
    <t>１　地域包括支援センター</t>
    <phoneticPr fontId="6"/>
  </si>
  <si>
    <t>１　なし</t>
    <phoneticPr fontId="6"/>
  </si>
  <si>
    <t>２　あり</t>
  </si>
  <si>
    <t>特別地域加算</t>
    <phoneticPr fontId="6"/>
  </si>
  <si>
    <t>１ なし</t>
    <phoneticPr fontId="6"/>
  </si>
  <si>
    <t>２ あり</t>
    <phoneticPr fontId="6"/>
  </si>
  <si>
    <t>２　居宅介護支援事業者</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</si>
  <si>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</si>
  <si>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</si>
  <si>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</si>
  <si>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</si>
  <si>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２　該当</t>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</si>
  <si>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</si>
  <si>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</si>
  <si>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</si>
  <si>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6"/>
  </si>
  <si>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</si>
  <si>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6"/>
  </si>
  <si>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6"/>
  </si>
  <si>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</si>
  <si>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</si>
  <si>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</si>
  <si>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</si>
  <si>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</si>
  <si>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</si>
  <si>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</si>
  <si>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</si>
  <si>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</si>
  <si>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</si>
  <si>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</si>
  <si>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</si>
  <si>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</si>
  <si>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</si>
  <si>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</si>
  <si>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</si>
  <si>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</si>
  <si>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</si>
  <si>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</si>
  <si>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</si>
  <si>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</si>
  <si>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</si>
  <si>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</si>
  <si>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</si>
  <si>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</si>
  <si>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</si>
  <si>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</si>
  <si>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</si>
  <si>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</si>
  <si>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</si>
  <si>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</si>
  <si>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</si>
  <si>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</si>
  <si>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</si>
  <si>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</si>
  <si>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6"/>
  </si>
  <si>
    <t>受付番号</t>
    <phoneticPr fontId="6"/>
  </si>
  <si>
    <t>介護給付費算定に係る体制等に関する届出書</t>
    <rPh sb="17" eb="20">
      <t>トドケデショ</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</si>
  <si>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</si>
  <si>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月</t>
    <rPh sb="0" eb="1">
      <t>ガツ</t>
    </rPh>
    <phoneticPr fontId="6"/>
  </si>
  <si>
    <t>（宛先）　大田区長　殿</t>
    <rPh sb="1" eb="3">
      <t>アテサキ</t>
    </rPh>
    <rPh sb="5" eb="8">
      <t>オオタク</t>
    </rPh>
    <rPh sb="8" eb="9">
      <t>チョウ</t>
    </rPh>
    <rPh sb="10" eb="11">
      <t>ドノ</t>
    </rPh>
    <phoneticPr fontId="6"/>
  </si>
  <si>
    <t>事業者</t>
    <rPh sb="0" eb="3">
      <t>ジギョウシャ</t>
    </rPh>
    <phoneticPr fontId="6"/>
  </si>
  <si>
    <t>（法人）</t>
    <rPh sb="1" eb="3">
      <t>ホウジン</t>
    </rPh>
    <phoneticPr fontId="6"/>
  </si>
  <si>
    <t>このことについて、以下のとおり届け出ます。</t>
    <rPh sb="9" eb="11">
      <t>イカ</t>
    </rPh>
    <rPh sb="15" eb="16">
      <t>トド</t>
    </rPh>
    <rPh sb="17" eb="18">
      <t>デ</t>
    </rPh>
    <phoneticPr fontId="6"/>
  </si>
  <si>
    <t>代表者の職・氏名</t>
    <phoneticPr fontId="6"/>
  </si>
  <si>
    <t>届　出　者</t>
    <phoneticPr fontId="6"/>
  </si>
  <si>
    <t>名　　称</t>
    <phoneticPr fontId="6"/>
  </si>
  <si>
    <t>主たる事務所の所在地</t>
    <phoneticPr fontId="6"/>
  </si>
  <si>
    <t>(郵便番号</t>
    <phoneticPr fontId="6"/>
  </si>
  <si>
    <t>ー</t>
    <phoneticPr fontId="6"/>
  </si>
  <si>
    <t>）</t>
    <phoneticPr fontId="6"/>
  </si>
  <si>
    <t>　　　　　</t>
    <phoneticPr fontId="6"/>
  </si>
  <si>
    <t>都・県</t>
    <rPh sb="0" eb="1">
      <t>ト</t>
    </rPh>
    <rPh sb="2" eb="3">
      <t>ケン</t>
    </rPh>
    <phoneticPr fontId="6"/>
  </si>
  <si>
    <t>区・市</t>
    <rPh sb="0" eb="1">
      <t>ク</t>
    </rPh>
    <rPh sb="2" eb="3">
      <t>シ</t>
    </rPh>
    <phoneticPr fontId="6"/>
  </si>
  <si>
    <t>　(ビルの名称等)</t>
  </si>
  <si>
    <t>連 絡 先</t>
    <phoneticPr fontId="6"/>
  </si>
  <si>
    <t>FAX番号</t>
    <phoneticPr fontId="6"/>
  </si>
  <si>
    <t>法人である場合その種別</t>
    <rPh sb="5" eb="7">
      <t>バアイ</t>
    </rPh>
    <phoneticPr fontId="6"/>
  </si>
  <si>
    <t>法人所轄庁</t>
  </si>
  <si>
    <t>代表者の職・氏名</t>
  </si>
  <si>
    <t>氏名</t>
    <rPh sb="0" eb="2">
      <t>シメイ</t>
    </rPh>
    <phoneticPr fontId="6"/>
  </si>
  <si>
    <t>(郵便番号</t>
    <phoneticPr fontId="6"/>
  </si>
  <si>
    <t>ー</t>
    <phoneticPr fontId="6"/>
  </si>
  <si>
    <t>）</t>
    <phoneticPr fontId="6"/>
  </si>
  <si>
    <t>　　　　　</t>
    <phoneticPr fontId="6"/>
  </si>
  <si>
    <t>事業所の状況</t>
    <phoneticPr fontId="6"/>
  </si>
  <si>
    <t>フリガナ</t>
    <phoneticPr fontId="6"/>
  </si>
  <si>
    <t>事業所・施設の名称</t>
    <phoneticPr fontId="6"/>
  </si>
  <si>
    <t>主たる事業所の所在地</t>
    <rPh sb="3" eb="6">
      <t>ジギョウショ</t>
    </rPh>
    <phoneticPr fontId="6"/>
  </si>
  <si>
    <t>連 絡 先</t>
    <phoneticPr fontId="6"/>
  </si>
  <si>
    <t>FAX番号</t>
  </si>
  <si>
    <t>主たる事業所の所在地以外の場所で一部実施する場合の出張所等の所在地</t>
  </si>
  <si>
    <t>ー</t>
    <phoneticPr fontId="6"/>
  </si>
  <si>
    <t>　　　　　</t>
    <phoneticPr fontId="6"/>
  </si>
  <si>
    <t>連 絡 先</t>
    <phoneticPr fontId="6"/>
  </si>
  <si>
    <t>管理者の氏名</t>
  </si>
  <si>
    <t>管理者の住所</t>
  </si>
  <si>
    <t>）</t>
    <phoneticPr fontId="6"/>
  </si>
  <si>
    <t>届出を行う事業所の状況</t>
    <rPh sb="9" eb="11">
      <t>ジョウキョウ</t>
    </rPh>
    <phoneticPr fontId="6"/>
  </si>
  <si>
    <t>同一所在地において行う　　　　　　　　　　　　　　　事業等の種類</t>
    <phoneticPr fontId="6"/>
  </si>
  <si>
    <t>実施事業</t>
  </si>
  <si>
    <t>指定
年月日</t>
    <rPh sb="0" eb="2">
      <t>シテイ</t>
    </rPh>
    <rPh sb="3" eb="4">
      <t>ネン</t>
    </rPh>
    <rPh sb="4" eb="6">
      <t>ツキヒ</t>
    </rPh>
    <phoneticPr fontId="6"/>
  </si>
  <si>
    <t>異動等の区分</t>
  </si>
  <si>
    <t>異動(予定)
年月日</t>
    <rPh sb="7" eb="10">
      <t>ネンガッピ</t>
    </rPh>
    <phoneticPr fontId="6"/>
  </si>
  <si>
    <t>異動項目</t>
    <phoneticPr fontId="6"/>
  </si>
  <si>
    <t>市町村が定める単位の有無</t>
    <rPh sb="0" eb="3">
      <t>シチョウソン</t>
    </rPh>
    <rPh sb="4" eb="5">
      <t>サダ</t>
    </rPh>
    <rPh sb="7" eb="9">
      <t>タンイ</t>
    </rPh>
    <rPh sb="10" eb="12">
      <t>ウム</t>
    </rPh>
    <phoneticPr fontId="6"/>
  </si>
  <si>
    <t>(※変更の場合)</t>
    <rPh sb="2" eb="4">
      <t>ヘンコウ</t>
    </rPh>
    <rPh sb="5" eb="7">
      <t>バアイ</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</si>
  <si>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</si>
  <si>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</si>
  <si>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</si>
  <si>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1新規</t>
  </si>
  <si>
    <t>2変更</t>
    <phoneticPr fontId="6"/>
  </si>
  <si>
    <t>3終了</t>
    <phoneticPr fontId="6"/>
  </si>
  <si>
    <t>1 有</t>
    <rPh sb="2" eb="3">
      <t>ア</t>
    </rPh>
    <phoneticPr fontId="6"/>
  </si>
  <si>
    <t>2変更</t>
    <phoneticPr fontId="6"/>
  </si>
  <si>
    <t>3終了</t>
    <phoneticPr fontId="6"/>
  </si>
  <si>
    <t>療養通所介護</t>
    <rPh sb="0" eb="2">
      <t>リョウヨウ</t>
    </rPh>
    <rPh sb="2" eb="4">
      <t>ツウショ</t>
    </rPh>
    <rPh sb="4" eb="6">
      <t>カイゴ</t>
    </rPh>
    <phoneticPr fontId="6"/>
  </si>
  <si>
    <t>2変更</t>
    <phoneticPr fontId="6"/>
  </si>
  <si>
    <t>3終了</t>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</si>
  <si>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</si>
  <si>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</si>
  <si>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2変更</t>
    <phoneticPr fontId="6"/>
  </si>
  <si>
    <t>3終了</t>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</si>
  <si>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</si>
  <si>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</si>
  <si>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</si>
  <si>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介護予防認知症対応型通所介護</t>
    <rPh sb="0" eb="2">
      <t>カイゴ</t>
    </rPh>
    <rPh sb="2" eb="4">
      <t>ヨボウ</t>
    </rPh>
    <rPh sb="4" eb="7">
      <t>ニンチショウ</t>
    </rPh>
    <rPh sb="7" eb="10">
      <t>タイオウガタ</t>
    </rPh>
    <rPh sb="10" eb="12">
      <t>ツウショ</t>
    </rPh>
    <phoneticPr fontId="6"/>
  </si>
  <si>
    <t>2変更</t>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</si>
  <si>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</si>
  <si>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</si>
  <si>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</si>
  <si>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</si>
  <si>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</si>
  <si>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</si>
  <si>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介護保険事業所番号</t>
  </si>
  <si>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</si>
  <si>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</si>
  <si>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</si>
  <si>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</si>
  <si>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</si>
  <si>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</si>
  <si>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</si>
  <si>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備考1　「受付番号」欄には記載しないでください。</t>
    <rPh sb="7" eb="9">
      <t>バンゴウ</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</si>
  <si>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</si>
  <si>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</si>
  <si>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</si>
  <si>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</si>
  <si>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</si>
  <si>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</si>
  <si>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</si>
  <si>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</si>
  <si>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</si>
  <si>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</si>
  <si>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</si>
  <si>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</si>
  <si>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</si>
  <si>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</si>
  <si>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</si>
  <si>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</si>
  <si>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</si>
  <si>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</si>
  <si>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付表第二号（十二） 指定介護予防支援事業所の指定に係る記載事項・チェックリスト</t>
    <rPh sb="7" eb="8">
      <t>２</t>
    </rPh>
    <rPh sb="14" eb="16">
      <t>ヨボウ</t>
    </rPh>
    <phoneticPr fontId="6"/>
  </si>
  <si>
    <t>別紙④も添付が必要です。</t>
    <rPh sb="0" eb="2">
      <t>ベッシ</t>
    </rPh>
    <rPh sb="4" eb="6">
      <t>テンプ</t>
    </rPh>
    <rPh sb="7" eb="9">
      <t>ヒツヨウ</t>
    </rPh>
    <phoneticPr fontId="6"/>
  </si>
  <si>
    <t>コピー可</t>
    <rPh sb="3" eb="4">
      <t>カ</t>
    </rPh>
    <phoneticPr fontId="6"/>
  </si>
  <si>
    <t>指定申請時は指定を受ける月の勤務表を、指定更新時は更新申請書提出月の勤務表を提出してください。</t>
    <rPh sb="0" eb="2">
      <t>シテイ</t>
    </rPh>
    <rPh sb="2" eb="5">
      <t>シンセイジ</t>
    </rPh>
    <rPh sb="6" eb="8">
      <t>シテイ</t>
    </rPh>
    <rPh sb="9" eb="10">
      <t>ウ</t>
    </rPh>
    <rPh sb="12" eb="13">
      <t>ツキ</t>
    </rPh>
    <rPh sb="14" eb="16">
      <t>キンム</t>
    </rPh>
    <rPh sb="16" eb="17">
      <t>ヒョウ</t>
    </rPh>
    <rPh sb="19" eb="21">
      <t>シテイ</t>
    </rPh>
    <rPh sb="21" eb="23">
      <t>コウシン</t>
    </rPh>
    <rPh sb="23" eb="24">
      <t>ジ</t>
    </rPh>
    <rPh sb="25" eb="27">
      <t>コウシン</t>
    </rPh>
    <rPh sb="27" eb="30">
      <t>シンセイショ</t>
    </rPh>
    <rPh sb="30" eb="32">
      <t>テイシュツ</t>
    </rPh>
    <rPh sb="32" eb="33">
      <t>ヅキ</t>
    </rPh>
    <rPh sb="34" eb="36">
      <t>キンム</t>
    </rPh>
    <rPh sb="36" eb="37">
      <t>ヒョウ</t>
    </rPh>
    <rPh sb="38" eb="40">
      <t>テイシュツ</t>
    </rPh>
    <phoneticPr fontId="6"/>
  </si>
  <si>
    <t>主任介護支援専門員研修修了証の写しも　　添付してください（包括支援センターは省略）。</t>
    <rPh sb="0" eb="2">
      <t>シュニン</t>
    </rPh>
    <rPh sb="2" eb="4">
      <t>カイゴ</t>
    </rPh>
    <rPh sb="4" eb="6">
      <t>シエン</t>
    </rPh>
    <rPh sb="6" eb="9">
      <t>センモンイン</t>
    </rPh>
    <rPh sb="9" eb="11">
      <t>ケンシュウ</t>
    </rPh>
    <rPh sb="11" eb="14">
      <t>シュウリョウショウ</t>
    </rPh>
    <rPh sb="15" eb="16">
      <t>ウツ</t>
    </rPh>
    <rPh sb="20" eb="22">
      <t>テンプ</t>
    </rPh>
    <rPh sb="29" eb="31">
      <t>ホウカツ</t>
    </rPh>
    <rPh sb="31" eb="33">
      <t>シエン</t>
    </rPh>
    <rPh sb="38" eb="40">
      <t>ショウリャク</t>
    </rPh>
    <phoneticPr fontId="6"/>
  </si>
  <si>
    <t>料金表を含む</t>
    <rPh sb="0" eb="3">
      <t>リョウキンヒョウ</t>
    </rPh>
    <rPh sb="4" eb="5">
      <t>フク</t>
    </rPh>
    <phoneticPr fontId="6"/>
  </si>
  <si>
    <t>職員全員分の添付が必要です。</t>
    <rPh sb="0" eb="2">
      <t>ショクイン</t>
    </rPh>
    <rPh sb="2" eb="4">
      <t>ゼンイン</t>
    </rPh>
    <rPh sb="4" eb="5">
      <t>ブン</t>
    </rPh>
    <rPh sb="6" eb="8">
      <t>テンプ</t>
    </rPh>
    <rPh sb="9" eb="11">
      <t>ヒツヨウ</t>
    </rPh>
    <phoneticPr fontId="6"/>
  </si>
  <si>
    <t>※上記の他に申請書・付表も必ず添付してください。</t>
    <rPh sb="1" eb="3">
      <t>ジョウキ</t>
    </rPh>
    <rPh sb="4" eb="5">
      <t>ホカ</t>
    </rPh>
    <rPh sb="6" eb="9">
      <t>シンセイショ</t>
    </rPh>
    <rPh sb="10" eb="12">
      <t>フヒョウ</t>
    </rPh>
    <rPh sb="13" eb="14">
      <t>カナラ</t>
    </rPh>
    <rPh sb="15" eb="1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</si>
</sst>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
      <b/>
      <sz val="11"/>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trike/>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color indexed="81"/>
      <name val="MS P ゴシック"/>
      <family val="3"/>
      <charset val="128"/>
    </font>
    <font>
      <b/>
      <sz val="12"/>
      <color rgb="FFFF0000"/>
      <name val="ＭＳ Ｐゴシック"/>
      <family val="3"/>
      <charset val="128"/>
      <scheme val="minor"/>
    </font>
    <font>
      <b/>
      <sz val="12"/>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rgb="FF92D050"/>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top/>
      <bottom/>
      <diagonal/>
    </border>
    <border>
      <left/>
      <right style="thin">
        <color rgb="FF000000"/>
      </right>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bottom style="thin">
        <color rgb="FF000000"/>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2">
    <xf numFmtId="0" fontId="0" fillId="0" borderId="0"/>
    <xf numFmtId="0" fontId="3" fillId="0" borderId="0" applyBorder="0"/>
    <xf numFmtId="0" fontId="2" fillId="0" borderId="0"/>
    <xf numFmtId="0" fontId="3" fillId="0" borderId="0" applyBorder="0"/>
    <xf numFmtId="0" fontId="15" fillId="0" borderId="0"/>
    <xf numFmtId="0" fontId="1" fillId="0" borderId="0">
      <alignment vertical="center"/>
    </xf>
    <xf numFmtId="38" fontId="1" fillId="0" borderId="0" applyFont="0" applyFill="0" applyBorder="0" applyAlignment="0" applyProtection="0">
      <alignment vertical="center"/>
    </xf>
    <xf numFmtId="0" fontId="44" fillId="0" borderId="0"/>
    <xf numFmtId="0" fontId="2" fillId="0" borderId="0">
      <alignment vertical="center"/>
    </xf>
    <xf numFmtId="0" fontId="54" fillId="0" borderId="0" applyNumberFormat="0" applyFill="0" applyBorder="0" applyAlignment="0" applyProtection="0"/>
    <xf numFmtId="0" fontId="2" fillId="0" borderId="0"/>
    <xf numFmtId="0" fontId="2" fillId="0" borderId="0"/>
  </cellStyleXfs>
  <cellXfs count="1016">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vertical="top"/>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9" xfId="2" applyFont="1" applyFill="1" applyBorder="1" applyAlignment="1">
      <alignment horizontal="center" vertical="center" wrapText="1"/>
    </xf>
    <xf numFmtId="0" fontId="4" fillId="2" borderId="9" xfId="2" applyFont="1" applyFill="1" applyBorder="1" applyAlignment="1">
      <alignment vertical="center" wrapText="1"/>
    </xf>
    <xf numFmtId="0" fontId="4" fillId="2" borderId="0" xfId="2" applyFont="1" applyFill="1" applyAlignment="1">
      <alignment horizontal="center" vertical="center" wrapTex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0" fontId="8" fillId="2" borderId="0" xfId="0" applyFont="1" applyFill="1" applyAlignment="1">
      <alignment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0" fontId="11" fillId="2" borderId="1" xfId="1" applyFont="1" applyFill="1" applyBorder="1" applyAlignment="1">
      <alignment vertical="center"/>
    </xf>
    <xf numFmtId="176" fontId="4"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4" fillId="2" borderId="3" xfId="1" applyFont="1" applyFill="1" applyBorder="1" applyAlignment="1">
      <alignment vertical="center"/>
    </xf>
    <xf numFmtId="0" fontId="4" fillId="2" borderId="18" xfId="1" applyFont="1" applyFill="1" applyBorder="1" applyAlignment="1">
      <alignment horizontal="left" vertical="center"/>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18" xfId="1" applyFont="1" applyFill="1" applyBorder="1" applyAlignment="1">
      <alignment vertical="center"/>
    </xf>
    <xf numFmtId="0" fontId="4" fillId="2" borderId="1" xfId="1" applyFont="1" applyFill="1" applyBorder="1" applyAlignment="1">
      <alignment horizontal="left" vertical="center"/>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21" xfId="3" applyFont="1" applyFill="1" applyBorder="1" applyAlignment="1">
      <alignment vertical="center"/>
    </xf>
    <xf numFmtId="0" fontId="4" fillId="2" borderId="22"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4"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xf numFmtId="0" fontId="16" fillId="2" borderId="0" xfId="4" applyFont="1" applyFill="1" applyAlignment="1">
      <alignment horizontal="left" vertical="top"/>
    </xf>
    <xf numFmtId="0" fontId="16" fillId="2" borderId="0" xfId="4" applyFont="1" applyFill="1" applyAlignment="1">
      <alignment vertical="center" wrapText="1"/>
    </xf>
    <xf numFmtId="0" fontId="17" fillId="2" borderId="0" xfId="4" applyFont="1" applyFill="1" applyAlignment="1">
      <alignment horizontal="left" vertical="top" indent="6"/>
    </xf>
    <xf numFmtId="0" fontId="17" fillId="2" borderId="0" xfId="4" applyFont="1" applyFill="1" applyAlignment="1">
      <alignment horizontal="left" vertical="top" indent="3"/>
    </xf>
    <xf numFmtId="0" fontId="17" fillId="2" borderId="0" xfId="4" applyFont="1" applyFill="1" applyAlignment="1">
      <alignment horizontal="left" vertical="top"/>
    </xf>
    <xf numFmtId="0" fontId="16" fillId="2" borderId="34" xfId="4" applyFont="1" applyFill="1" applyBorder="1" applyAlignment="1">
      <alignment vertical="center" wrapText="1"/>
    </xf>
    <xf numFmtId="0" fontId="16" fillId="2" borderId="35" xfId="4" applyFont="1" applyFill="1" applyBorder="1" applyAlignment="1">
      <alignment horizontal="center" vertical="center" wrapText="1"/>
    </xf>
    <xf numFmtId="0" fontId="18" fillId="2" borderId="35" xfId="4" applyFont="1" applyFill="1" applyBorder="1" applyAlignment="1">
      <alignment vertical="center" wrapText="1"/>
    </xf>
    <xf numFmtId="0" fontId="18" fillId="2" borderId="36" xfId="4" applyFont="1" applyFill="1" applyBorder="1" applyAlignment="1">
      <alignment vertical="center" wrapText="1"/>
    </xf>
    <xf numFmtId="0" fontId="16" fillId="2" borderId="37" xfId="4" applyFont="1" applyFill="1" applyBorder="1" applyAlignment="1">
      <alignment horizontal="center" vertical="center" wrapText="1"/>
    </xf>
    <xf numFmtId="0" fontId="16" fillId="2" borderId="34" xfId="4" applyFont="1" applyFill="1" applyBorder="1" applyAlignment="1">
      <alignment vertical="top" wrapText="1"/>
    </xf>
    <xf numFmtId="0" fontId="16" fillId="2" borderId="42" xfId="4" applyFont="1" applyFill="1" applyBorder="1" applyAlignment="1">
      <alignment vertical="center" wrapText="1"/>
    </xf>
    <xf numFmtId="0" fontId="18" fillId="2" borderId="0" xfId="4" applyFont="1" applyFill="1" applyAlignment="1">
      <alignment vertical="center" wrapText="1"/>
    </xf>
    <xf numFmtId="0" fontId="18" fillId="2" borderId="42" xfId="4" applyFont="1" applyFill="1" applyBorder="1" applyAlignment="1">
      <alignment vertical="center" wrapText="1"/>
    </xf>
    <xf numFmtId="0" fontId="17" fillId="2" borderId="61" xfId="4" applyFont="1" applyFill="1" applyBorder="1" applyAlignment="1">
      <alignment horizontal="left" vertical="center"/>
    </xf>
    <xf numFmtId="49" fontId="16" fillId="2" borderId="9" xfId="4" applyNumberFormat="1" applyFont="1" applyFill="1" applyBorder="1" applyAlignment="1">
      <alignment horizontal="left" vertical="center"/>
    </xf>
    <xf numFmtId="0" fontId="16" fillId="2" borderId="9" xfId="4" applyFont="1" applyFill="1" applyBorder="1" applyAlignment="1">
      <alignment horizontal="center" vertical="center"/>
    </xf>
    <xf numFmtId="49" fontId="16" fillId="2" borderId="9" xfId="4" applyNumberFormat="1" applyFont="1" applyFill="1" applyBorder="1" applyAlignment="1">
      <alignment horizontal="left" vertical="top"/>
    </xf>
    <xf numFmtId="0" fontId="4" fillId="2" borderId="0" xfId="2" applyFont="1" applyFill="1" applyAlignment="1">
      <alignment horizontal="left" vertical="center" wrapText="1"/>
    </xf>
    <xf numFmtId="0" fontId="18" fillId="2" borderId="55" xfId="4" applyFont="1" applyFill="1" applyBorder="1" applyAlignment="1">
      <alignment horizontal="center" vertical="center" wrapText="1"/>
    </xf>
    <xf numFmtId="0" fontId="21" fillId="0" borderId="0" xfId="5" applyFont="1">
      <alignment vertical="center"/>
    </xf>
    <xf numFmtId="0" fontId="21" fillId="0" borderId="0" xfId="5" applyFont="1" applyAlignment="1">
      <alignment horizontal="left" vertical="center"/>
    </xf>
    <xf numFmtId="0" fontId="22" fillId="0" borderId="0" xfId="5" applyFont="1" applyAlignment="1">
      <alignment horizontal="left" vertical="center"/>
    </xf>
    <xf numFmtId="0" fontId="22" fillId="0" borderId="0" xfId="5" applyFont="1" applyAlignment="1">
      <alignment horizontal="right" vertical="center"/>
    </xf>
    <xf numFmtId="0" fontId="23" fillId="0" borderId="0" xfId="5" applyFont="1" applyAlignment="1">
      <alignment horizontal="left" vertical="center"/>
    </xf>
    <xf numFmtId="0" fontId="21" fillId="0" borderId="0" xfId="5" applyFont="1" applyProtection="1">
      <alignment vertical="center"/>
      <protection locked="0"/>
    </xf>
    <xf numFmtId="0" fontId="22" fillId="0" borderId="0" xfId="5" applyFont="1">
      <alignment vertical="center"/>
    </xf>
    <xf numFmtId="0" fontId="22" fillId="0" borderId="0" xfId="5" applyFont="1" applyAlignment="1" applyProtection="1">
      <alignment horizontal="right" vertical="center"/>
      <protection locked="0"/>
    </xf>
    <xf numFmtId="0" fontId="22" fillId="0" borderId="0" xfId="5" applyFont="1" applyProtection="1">
      <alignment vertical="center"/>
      <protection locked="0"/>
    </xf>
    <xf numFmtId="0" fontId="23" fillId="0" borderId="0" xfId="5" applyFont="1" applyAlignment="1">
      <alignment horizontal="right" vertical="center"/>
    </xf>
    <xf numFmtId="0" fontId="23" fillId="2" borderId="0" xfId="5" applyFont="1" applyFill="1" applyAlignment="1">
      <alignment horizontal="center" vertical="center"/>
    </xf>
    <xf numFmtId="0" fontId="23" fillId="2" borderId="0" xfId="5" applyFont="1" applyFill="1" applyAlignment="1">
      <alignment horizontal="right" vertical="center"/>
    </xf>
    <xf numFmtId="0" fontId="23" fillId="2" borderId="0" xfId="5" applyFont="1" applyFill="1">
      <alignment vertical="center"/>
    </xf>
    <xf numFmtId="0" fontId="23" fillId="0" borderId="0" xfId="5" applyFont="1">
      <alignment vertical="center"/>
    </xf>
    <xf numFmtId="0" fontId="22" fillId="0" borderId="0" xfId="5" applyFont="1" applyAlignment="1">
      <alignment horizontal="center" vertical="center"/>
    </xf>
    <xf numFmtId="0" fontId="21" fillId="0" borderId="0" xfId="5" quotePrefix="1" applyFont="1" applyAlignment="1">
      <alignment horizontal="center" vertical="center"/>
    </xf>
    <xf numFmtId="0" fontId="21" fillId="2" borderId="0" xfId="5" applyFont="1" applyFill="1">
      <alignment vertical="center"/>
    </xf>
    <xf numFmtId="0" fontId="22" fillId="2" borderId="0" xfId="5" applyFont="1" applyFill="1" applyAlignment="1">
      <alignment horizontal="right" vertical="center"/>
    </xf>
    <xf numFmtId="0" fontId="22" fillId="2" borderId="0" xfId="5" applyFont="1" applyFill="1">
      <alignment vertical="center"/>
    </xf>
    <xf numFmtId="0" fontId="22" fillId="2" borderId="0" xfId="5" applyFont="1" applyFill="1" applyAlignment="1">
      <alignment horizontal="center" vertical="center"/>
    </xf>
    <xf numFmtId="0" fontId="21" fillId="2" borderId="0" xfId="5" applyFont="1" applyFill="1" applyAlignment="1">
      <alignment horizontal="center" vertical="center"/>
    </xf>
    <xf numFmtId="0" fontId="24" fillId="2" borderId="0" xfId="5" applyFont="1" applyFill="1" applyAlignment="1">
      <alignment horizontal="centerContinuous" vertical="center"/>
    </xf>
    <xf numFmtId="0" fontId="21" fillId="2" borderId="0" xfId="5" applyFont="1" applyFill="1" applyAlignment="1">
      <alignment horizontal="centerContinuous" vertical="center"/>
    </xf>
    <xf numFmtId="0" fontId="24" fillId="0" borderId="0" xfId="5" applyFont="1">
      <alignment vertical="center"/>
    </xf>
    <xf numFmtId="0" fontId="21" fillId="0" borderId="0" xfId="5" applyFont="1" applyAlignment="1">
      <alignment horizontal="center" vertical="center"/>
    </xf>
    <xf numFmtId="0" fontId="21" fillId="0" borderId="0" xfId="5" applyFont="1" applyAlignment="1">
      <alignment horizontal="right" vertical="center"/>
    </xf>
    <xf numFmtId="20" fontId="21" fillId="2" borderId="0" xfId="5" applyNumberFormat="1" applyFont="1" applyFill="1">
      <alignment vertical="center"/>
    </xf>
    <xf numFmtId="20" fontId="21" fillId="2" borderId="0" xfId="5" applyNumberFormat="1" applyFont="1" applyFill="1" applyAlignment="1">
      <alignment horizontal="center" vertical="center"/>
    </xf>
    <xf numFmtId="177" fontId="21" fillId="2" borderId="0" xfId="5" applyNumberFormat="1" applyFont="1" applyFill="1">
      <alignment vertical="center"/>
    </xf>
    <xf numFmtId="0" fontId="21" fillId="2" borderId="0" xfId="5" applyFont="1" applyFill="1" applyAlignment="1">
      <alignment horizontal="left" vertical="center"/>
    </xf>
    <xf numFmtId="0" fontId="24" fillId="0" borderId="0" xfId="5" applyFont="1" applyAlignment="1">
      <alignment horizontal="left" vertical="center"/>
    </xf>
    <xf numFmtId="0" fontId="25" fillId="0" borderId="0" xfId="5" applyFont="1">
      <alignment vertical="center"/>
    </xf>
    <xf numFmtId="0" fontId="25" fillId="0" borderId="0" xfId="5" applyFont="1" applyAlignment="1">
      <alignment horizontal="left" vertical="center"/>
    </xf>
    <xf numFmtId="0" fontId="25" fillId="0" borderId="0" xfId="5" applyFont="1" applyAlignment="1">
      <alignment horizontal="right" vertical="center"/>
    </xf>
    <xf numFmtId="0" fontId="25" fillId="0" borderId="0" xfId="5" applyFont="1" applyAlignment="1" applyProtection="1">
      <alignment horizontal="right" vertical="center"/>
      <protection locked="0"/>
    </xf>
    <xf numFmtId="0" fontId="25" fillId="0" borderId="0" xfId="5" applyFont="1" applyProtection="1">
      <alignment vertical="center"/>
      <protection locked="0"/>
    </xf>
    <xf numFmtId="0" fontId="24" fillId="0" borderId="79" xfId="5" applyFont="1" applyBorder="1" applyAlignment="1">
      <alignment horizontal="center" vertical="center"/>
    </xf>
    <xf numFmtId="0" fontId="24" fillId="0" borderId="23" xfId="5" applyFont="1" applyBorder="1" applyAlignment="1">
      <alignment horizontal="center" vertical="center"/>
    </xf>
    <xf numFmtId="0" fontId="24" fillId="0" borderId="80" xfId="5" applyFont="1" applyBorder="1" applyAlignment="1">
      <alignment horizontal="center" vertical="center"/>
    </xf>
    <xf numFmtId="0" fontId="24" fillId="0" borderId="88" xfId="5" applyFont="1" applyBorder="1" applyAlignment="1">
      <alignment horizontal="center" vertical="center" wrapText="1"/>
    </xf>
    <xf numFmtId="0" fontId="24" fillId="0" borderId="89" xfId="5" applyFont="1" applyBorder="1" applyAlignment="1">
      <alignment horizontal="center" vertical="center" wrapText="1"/>
    </xf>
    <xf numFmtId="0" fontId="24" fillId="0" borderId="90" xfId="5" applyFont="1" applyBorder="1" applyAlignment="1">
      <alignment horizontal="center" vertical="center" wrapText="1"/>
    </xf>
    <xf numFmtId="0" fontId="21" fillId="0" borderId="91" xfId="5" applyFont="1" applyBorder="1">
      <alignment vertical="center"/>
    </xf>
    <xf numFmtId="178" fontId="21" fillId="6" borderId="97" xfId="5" applyNumberFormat="1" applyFont="1" applyFill="1" applyBorder="1" applyAlignment="1" applyProtection="1">
      <alignment horizontal="center" vertical="center" shrinkToFit="1"/>
      <protection locked="0"/>
    </xf>
    <xf numFmtId="178" fontId="21" fillId="6" borderId="98" xfId="5" applyNumberFormat="1" applyFont="1" applyFill="1" applyBorder="1" applyAlignment="1" applyProtection="1">
      <alignment horizontal="center" vertical="center" shrinkToFit="1"/>
      <protection locked="0"/>
    </xf>
    <xf numFmtId="178" fontId="21" fillId="6" borderId="99" xfId="5" applyNumberFormat="1" applyFont="1" applyFill="1" applyBorder="1" applyAlignment="1" applyProtection="1">
      <alignment horizontal="center" vertical="center" shrinkToFit="1"/>
      <protection locked="0"/>
    </xf>
    <xf numFmtId="0" fontId="21" fillId="0" borderId="100" xfId="5" applyFont="1" applyBorder="1">
      <alignment vertical="center"/>
    </xf>
    <xf numFmtId="178" fontId="21" fillId="6" borderId="101" xfId="5" applyNumberFormat="1" applyFont="1" applyFill="1" applyBorder="1" applyAlignment="1" applyProtection="1">
      <alignment horizontal="center" vertical="center" shrinkToFit="1"/>
      <protection locked="0"/>
    </xf>
    <xf numFmtId="178" fontId="21" fillId="6" borderId="102" xfId="5" applyNumberFormat="1" applyFont="1" applyFill="1" applyBorder="1" applyAlignment="1" applyProtection="1">
      <alignment horizontal="center" vertical="center" shrinkToFit="1"/>
      <protection locked="0"/>
    </xf>
    <xf numFmtId="178" fontId="21" fillId="6" borderId="103" xfId="5" applyNumberFormat="1" applyFont="1" applyFill="1" applyBorder="1" applyAlignment="1" applyProtection="1">
      <alignment horizontal="center" vertical="center" shrinkToFit="1"/>
      <protection locked="0"/>
    </xf>
    <xf numFmtId="0" fontId="21" fillId="0" borderId="104" xfId="5" applyFont="1" applyBorder="1">
      <alignment vertical="center"/>
    </xf>
    <xf numFmtId="178" fontId="21" fillId="6" borderId="88" xfId="5" applyNumberFormat="1" applyFont="1" applyFill="1" applyBorder="1" applyAlignment="1" applyProtection="1">
      <alignment horizontal="center" vertical="center" shrinkToFit="1"/>
      <protection locked="0"/>
    </xf>
    <xf numFmtId="178" fontId="21" fillId="6" borderId="89" xfId="5" applyNumberFormat="1" applyFont="1" applyFill="1" applyBorder="1" applyAlignment="1" applyProtection="1">
      <alignment horizontal="center" vertical="center" shrinkToFit="1"/>
      <protection locked="0"/>
    </xf>
    <xf numFmtId="178" fontId="21" fillId="6" borderId="90" xfId="5" applyNumberFormat="1" applyFont="1" applyFill="1" applyBorder="1" applyAlignment="1" applyProtection="1">
      <alignment horizontal="center" vertical="center" shrinkToFit="1"/>
      <protection locked="0"/>
    </xf>
    <xf numFmtId="0" fontId="27" fillId="0" borderId="0" xfId="5" applyFont="1">
      <alignment vertical="center"/>
    </xf>
    <xf numFmtId="0" fontId="25" fillId="0" borderId="0" xfId="5" applyFont="1" applyAlignment="1">
      <alignment vertical="center" shrinkToFit="1"/>
    </xf>
    <xf numFmtId="0" fontId="26" fillId="0" borderId="0" xfId="5" applyFont="1" applyAlignment="1">
      <alignment vertical="center" shrinkToFit="1"/>
    </xf>
    <xf numFmtId="0" fontId="25" fillId="0" borderId="69" xfId="5" applyFont="1" applyBorder="1">
      <alignment vertical="center"/>
    </xf>
    <xf numFmtId="0" fontId="24" fillId="2" borderId="0" xfId="5" applyFont="1" applyFill="1">
      <alignment vertical="center"/>
    </xf>
    <xf numFmtId="0" fontId="24" fillId="0" borderId="0" xfId="5" applyFont="1" applyAlignment="1">
      <alignment horizontal="centerContinuous" vertical="center"/>
    </xf>
    <xf numFmtId="179" fontId="24" fillId="2" borderId="0" xfId="5" applyNumberFormat="1" applyFont="1" applyFill="1" applyAlignment="1">
      <alignment horizontal="center" vertical="center"/>
    </xf>
    <xf numFmtId="180" fontId="24" fillId="0" borderId="0" xfId="5" applyNumberFormat="1" applyFont="1">
      <alignment vertical="center"/>
    </xf>
    <xf numFmtId="0" fontId="24" fillId="2" borderId="0" xfId="5" applyFont="1" applyFill="1" applyAlignment="1">
      <alignment horizontal="center" vertical="center"/>
    </xf>
    <xf numFmtId="181" fontId="24" fillId="2" borderId="0" xfId="6" applyNumberFormat="1" applyFont="1" applyFill="1" applyBorder="1" applyAlignment="1" applyProtection="1">
      <alignment horizontal="right" vertical="center"/>
    </xf>
    <xf numFmtId="181" fontId="24" fillId="2" borderId="0" xfId="6" applyNumberFormat="1" applyFont="1" applyFill="1" applyBorder="1" applyAlignment="1" applyProtection="1">
      <alignment vertical="center"/>
    </xf>
    <xf numFmtId="177" fontId="24" fillId="2" borderId="0" xfId="5" applyNumberFormat="1" applyFont="1" applyFill="1">
      <alignment vertical="center"/>
    </xf>
    <xf numFmtId="0" fontId="24" fillId="0" borderId="0" xfId="5" applyFont="1" applyAlignment="1">
      <alignment horizontal="right" vertical="center"/>
    </xf>
    <xf numFmtId="0" fontId="28" fillId="0" borderId="0" xfId="5" applyFont="1">
      <alignment vertical="center"/>
    </xf>
    <xf numFmtId="0" fontId="24" fillId="2" borderId="0" xfId="5" applyFont="1" applyFill="1" applyAlignment="1">
      <alignment horizontal="left" vertical="center"/>
    </xf>
    <xf numFmtId="0" fontId="24" fillId="0" borderId="0" xfId="5" applyFont="1" applyAlignment="1">
      <alignment horizontal="center" vertical="center"/>
    </xf>
    <xf numFmtId="0" fontId="24" fillId="0" borderId="0" xfId="5" applyFont="1" applyAlignment="1">
      <alignment vertical="center" wrapText="1"/>
    </xf>
    <xf numFmtId="0" fontId="24" fillId="0" borderId="0" xfId="5" applyFont="1" applyAlignment="1">
      <alignment horizontal="justify" vertical="center" wrapText="1"/>
    </xf>
    <xf numFmtId="0" fontId="25" fillId="0" borderId="0" xfId="5" applyFont="1" applyAlignment="1" applyProtection="1">
      <alignment horizontal="left" vertical="center"/>
      <protection locked="0"/>
    </xf>
    <xf numFmtId="0" fontId="25" fillId="0" borderId="0" xfId="5" applyFont="1" applyAlignment="1" applyProtection="1">
      <alignment vertical="center" wrapText="1"/>
      <protection locked="0"/>
    </xf>
    <xf numFmtId="0" fontId="25" fillId="0" borderId="0" xfId="5" applyFont="1" applyAlignment="1" applyProtection="1">
      <alignment horizontal="justify" vertical="center" wrapText="1"/>
      <protection locked="0"/>
    </xf>
    <xf numFmtId="0" fontId="21" fillId="0" borderId="80" xfId="5" applyFont="1" applyBorder="1" applyAlignment="1">
      <alignment horizontal="center" vertical="center"/>
    </xf>
    <xf numFmtId="0" fontId="21" fillId="0" borderId="89" xfId="5" applyFont="1" applyBorder="1" applyAlignment="1">
      <alignment horizontal="center" vertical="center" wrapText="1"/>
    </xf>
    <xf numFmtId="0" fontId="25" fillId="0" borderId="0" xfId="5" applyFont="1" applyAlignment="1">
      <alignment vertical="center" wrapText="1"/>
    </xf>
    <xf numFmtId="0" fontId="25" fillId="0" borderId="0" xfId="5" applyFont="1" applyAlignment="1">
      <alignment horizontal="justify" vertical="center" wrapText="1"/>
    </xf>
    <xf numFmtId="0" fontId="1" fillId="2" borderId="0" xfId="5" applyFill="1">
      <alignment vertical="center"/>
    </xf>
    <xf numFmtId="0" fontId="23" fillId="2" borderId="0" xfId="5" applyFont="1" applyFill="1" applyAlignment="1">
      <alignment horizontal="left" vertical="center"/>
    </xf>
    <xf numFmtId="0" fontId="25" fillId="2" borderId="0" xfId="5" applyFont="1" applyFill="1" applyAlignment="1">
      <alignment horizontal="left" vertical="center"/>
    </xf>
    <xf numFmtId="0" fontId="25" fillId="2" borderId="0" xfId="5" applyFont="1" applyFill="1">
      <alignment vertical="center"/>
    </xf>
    <xf numFmtId="0" fontId="25" fillId="6" borderId="23" xfId="5" applyFont="1" applyFill="1" applyBorder="1" applyAlignment="1">
      <alignment horizontal="left" vertical="center"/>
    </xf>
    <xf numFmtId="0" fontId="25" fillId="7" borderId="23" xfId="5" applyFont="1" applyFill="1" applyBorder="1" applyAlignment="1">
      <alignment horizontal="left" vertical="center"/>
    </xf>
    <xf numFmtId="0" fontId="29" fillId="2" borderId="0" xfId="5" applyFont="1" applyFill="1" applyAlignment="1">
      <alignment horizontal="left" vertical="center"/>
    </xf>
    <xf numFmtId="0" fontId="25" fillId="2" borderId="23" xfId="5" applyFont="1" applyFill="1" applyBorder="1" applyAlignment="1">
      <alignment horizontal="center" vertical="center"/>
    </xf>
    <xf numFmtId="0" fontId="25" fillId="2" borderId="23" xfId="5" applyFont="1" applyFill="1" applyBorder="1" applyAlignment="1">
      <alignment horizontal="left" vertical="center"/>
    </xf>
    <xf numFmtId="0" fontId="30" fillId="2" borderId="0" xfId="5" applyFont="1" applyFill="1" applyAlignment="1">
      <alignment horizontal="left" vertical="center"/>
    </xf>
    <xf numFmtId="0" fontId="25" fillId="2" borderId="0" xfId="5" applyFont="1" applyFill="1" applyAlignment="1">
      <alignment horizontal="left" vertical="center" wrapText="1"/>
    </xf>
    <xf numFmtId="0" fontId="30" fillId="2" borderId="0" xfId="5" applyFont="1" applyFill="1">
      <alignment vertical="center"/>
    </xf>
    <xf numFmtId="0" fontId="27" fillId="2" borderId="0" xfId="5" applyFont="1" applyFill="1">
      <alignment vertical="center"/>
    </xf>
    <xf numFmtId="0" fontId="30" fillId="2" borderId="0" xfId="5" applyFont="1" applyFill="1" applyAlignment="1">
      <alignment vertical="center" shrinkToFit="1"/>
    </xf>
    <xf numFmtId="0" fontId="33" fillId="2" borderId="0" xfId="5" applyFont="1" applyFill="1" applyAlignment="1">
      <alignment vertical="center" shrinkToFit="1"/>
    </xf>
    <xf numFmtId="0" fontId="25" fillId="2" borderId="0" xfId="5" applyFont="1" applyFill="1" applyAlignment="1">
      <alignment vertical="center" wrapText="1"/>
    </xf>
    <xf numFmtId="0" fontId="25" fillId="2" borderId="0" xfId="5" applyFont="1" applyFill="1" applyAlignment="1">
      <alignment vertical="center" textRotation="90"/>
    </xf>
    <xf numFmtId="0" fontId="34" fillId="2" borderId="0" xfId="5" applyFont="1" applyFill="1" applyAlignment="1">
      <alignment horizontal="left" vertical="center"/>
    </xf>
    <xf numFmtId="0" fontId="34" fillId="0" borderId="0" xfId="5" applyFont="1" applyAlignment="1">
      <alignment horizontal="left" vertical="center"/>
    </xf>
    <xf numFmtId="0" fontId="36" fillId="2" borderId="0" xfId="5" applyFont="1" applyFill="1">
      <alignment vertical="center"/>
    </xf>
    <xf numFmtId="0" fontId="36" fillId="2" borderId="23" xfId="5" applyFont="1" applyFill="1" applyBorder="1" applyAlignment="1">
      <alignment horizontal="center" vertical="center"/>
    </xf>
    <xf numFmtId="0" fontId="36" fillId="2" borderId="23" xfId="5" applyFont="1" applyFill="1" applyBorder="1" applyAlignment="1">
      <alignment vertical="center" shrinkToFit="1"/>
    </xf>
    <xf numFmtId="0" fontId="36" fillId="2" borderId="76" xfId="5" applyFont="1" applyFill="1" applyBorder="1" applyAlignment="1">
      <alignment horizontal="center" vertical="center" shrinkToFit="1"/>
    </xf>
    <xf numFmtId="0" fontId="21" fillId="2" borderId="110" xfId="5" applyFont="1" applyFill="1" applyBorder="1" applyAlignment="1">
      <alignment horizontal="center" vertical="center"/>
    </xf>
    <xf numFmtId="0" fontId="21" fillId="2" borderId="111" xfId="5" applyFont="1" applyFill="1" applyBorder="1" applyAlignment="1">
      <alignment horizontal="center" vertical="center"/>
    </xf>
    <xf numFmtId="0" fontId="21" fillId="2" borderId="112" xfId="5" applyFont="1" applyFill="1" applyBorder="1" applyAlignment="1">
      <alignment horizontal="center" vertical="center"/>
    </xf>
    <xf numFmtId="0" fontId="36" fillId="2" borderId="112" xfId="5" applyFont="1" applyFill="1" applyBorder="1" applyAlignment="1">
      <alignment horizontal="center" vertical="center"/>
    </xf>
    <xf numFmtId="0" fontId="36" fillId="2" borderId="113" xfId="5" applyFont="1" applyFill="1" applyBorder="1" applyAlignment="1">
      <alignment horizontal="center" vertical="center"/>
    </xf>
    <xf numFmtId="0" fontId="21" fillId="2" borderId="74" xfId="5" applyFont="1" applyFill="1" applyBorder="1">
      <alignment vertical="center"/>
    </xf>
    <xf numFmtId="0" fontId="21" fillId="2" borderId="1" xfId="5" applyFont="1" applyFill="1" applyBorder="1">
      <alignment vertical="center"/>
    </xf>
    <xf numFmtId="0" fontId="36" fillId="2" borderId="114" xfId="5" applyFont="1" applyFill="1" applyBorder="1">
      <alignment vertical="center"/>
    </xf>
    <xf numFmtId="0" fontId="36" fillId="2" borderId="75" xfId="5" applyFont="1" applyFill="1" applyBorder="1">
      <alignment vertical="center"/>
    </xf>
    <xf numFmtId="0" fontId="21" fillId="2" borderId="79" xfId="5" applyFont="1" applyFill="1" applyBorder="1">
      <alignment vertical="center"/>
    </xf>
    <xf numFmtId="0" fontId="36" fillId="2" borderId="23" xfId="5" applyFont="1" applyFill="1" applyBorder="1">
      <alignment vertical="center"/>
    </xf>
    <xf numFmtId="0" fontId="36" fillId="2" borderId="80" xfId="5" applyFont="1" applyFill="1" applyBorder="1">
      <alignment vertical="center"/>
    </xf>
    <xf numFmtId="0" fontId="21" fillId="2" borderId="23" xfId="5" applyFont="1" applyFill="1" applyBorder="1">
      <alignment vertical="center"/>
    </xf>
    <xf numFmtId="0" fontId="21" fillId="2" borderId="88" xfId="5" applyFont="1" applyFill="1" applyBorder="1">
      <alignment vertical="center"/>
    </xf>
    <xf numFmtId="0" fontId="36" fillId="2" borderId="89" xfId="5" applyFont="1" applyFill="1" applyBorder="1">
      <alignment vertical="center"/>
    </xf>
    <xf numFmtId="0" fontId="36" fillId="2" borderId="90" xfId="5" applyFont="1" applyFill="1" applyBorder="1">
      <alignment vertical="center"/>
    </xf>
    <xf numFmtId="0" fontId="2" fillId="0" borderId="0" xfId="0" applyFont="1" applyAlignment="1">
      <alignment vertical="center"/>
    </xf>
    <xf numFmtId="0" fontId="0" fillId="0" borderId="0" xfId="0" applyAlignment="1">
      <alignment vertical="center"/>
    </xf>
    <xf numFmtId="0" fontId="0" fillId="0" borderId="71" xfId="0" applyBorder="1" applyAlignment="1">
      <alignment vertical="center"/>
    </xf>
    <xf numFmtId="0" fontId="0" fillId="0" borderId="69" xfId="0" applyBorder="1" applyAlignment="1">
      <alignment vertical="center"/>
    </xf>
    <xf numFmtId="0" fontId="0" fillId="0" borderId="68" xfId="0" applyBorder="1" applyAlignment="1">
      <alignment vertical="center"/>
    </xf>
    <xf numFmtId="0" fontId="0" fillId="0" borderId="4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4"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115" xfId="0" applyBorder="1" applyAlignment="1">
      <alignment vertical="center"/>
    </xf>
    <xf numFmtId="0" fontId="0" fillId="0" borderId="84" xfId="0" applyBorder="1" applyAlignment="1">
      <alignment vertical="center"/>
    </xf>
    <xf numFmtId="0" fontId="0" fillId="0" borderId="87" xfId="0" applyBorder="1" applyAlignment="1">
      <alignment vertical="center"/>
    </xf>
    <xf numFmtId="0" fontId="0" fillId="0" borderId="0" xfId="0" applyAlignment="1">
      <alignment horizontal="right" vertical="center"/>
    </xf>
    <xf numFmtId="0" fontId="37" fillId="2" borderId="0" xfId="4" applyFont="1" applyFill="1" applyAlignment="1">
      <alignment horizontal="left" vertical="top"/>
    </xf>
    <xf numFmtId="0" fontId="38" fillId="2" borderId="0" xfId="4" applyFont="1" applyFill="1" applyAlignment="1">
      <alignment horizontal="left" vertical="top"/>
    </xf>
    <xf numFmtId="0" fontId="40" fillId="2" borderId="116" xfId="4" applyFont="1" applyFill="1" applyBorder="1" applyAlignment="1">
      <alignment horizontal="left" vertical="center" wrapText="1"/>
    </xf>
    <xf numFmtId="0" fontId="34" fillId="2" borderId="117" xfId="4" applyFont="1" applyFill="1" applyBorder="1" applyAlignment="1">
      <alignment horizontal="left" vertical="center" wrapText="1"/>
    </xf>
    <xf numFmtId="0" fontId="34" fillId="2" borderId="0" xfId="4" applyFont="1" applyFill="1" applyAlignment="1">
      <alignment horizontal="left" vertical="top"/>
    </xf>
    <xf numFmtId="0" fontId="40" fillId="2" borderId="118" xfId="4" applyFont="1" applyFill="1" applyBorder="1" applyAlignment="1">
      <alignment horizontal="left" vertical="center" wrapText="1"/>
    </xf>
    <xf numFmtId="0" fontId="34" fillId="2" borderId="119" xfId="4" applyFont="1" applyFill="1" applyBorder="1" applyAlignment="1">
      <alignment horizontal="left" vertical="center" wrapText="1"/>
    </xf>
    <xf numFmtId="0" fontId="40" fillId="2" borderId="0" xfId="4" applyFont="1" applyFill="1" applyAlignment="1">
      <alignment horizontal="left" vertical="center" wrapText="1"/>
    </xf>
    <xf numFmtId="0" fontId="34" fillId="2" borderId="0" xfId="4" applyFont="1" applyFill="1" applyAlignment="1">
      <alignment horizontal="left" vertical="center" wrapText="1"/>
    </xf>
    <xf numFmtId="0" fontId="40" fillId="2" borderId="0" xfId="4" applyFont="1" applyFill="1" applyAlignment="1">
      <alignment horizontal="left" vertical="top" wrapText="1"/>
    </xf>
    <xf numFmtId="0" fontId="41" fillId="2" borderId="0" xfId="4" applyFont="1" applyFill="1" applyAlignment="1">
      <alignment horizontal="left" vertical="top"/>
    </xf>
    <xf numFmtId="0" fontId="42" fillId="2" borderId="0" xfId="4" applyFont="1" applyFill="1" applyAlignment="1">
      <alignment horizontal="center" vertical="center"/>
    </xf>
    <xf numFmtId="0" fontId="37" fillId="2" borderId="0" xfId="4" applyFont="1" applyFill="1" applyAlignment="1">
      <alignment vertical="center"/>
    </xf>
    <xf numFmtId="0" fontId="37" fillId="2" borderId="0" xfId="4" applyFont="1" applyFill="1" applyAlignment="1">
      <alignment horizontal="right" vertical="center"/>
    </xf>
    <xf numFmtId="0" fontId="37" fillId="2" borderId="0" xfId="4" applyFont="1" applyFill="1" applyAlignment="1">
      <alignment horizontal="center" vertical="center"/>
    </xf>
    <xf numFmtId="0" fontId="37" fillId="2" borderId="0" xfId="4" applyFont="1" applyFill="1" applyAlignment="1">
      <alignment horizontal="left" vertical="center"/>
    </xf>
    <xf numFmtId="0" fontId="38" fillId="2" borderId="0" xfId="4" applyFont="1" applyFill="1"/>
    <xf numFmtId="0" fontId="41" fillId="2" borderId="0" xfId="4" applyFont="1" applyFill="1" applyAlignment="1">
      <alignment horizontal="left"/>
    </xf>
    <xf numFmtId="0" fontId="39" fillId="2" borderId="0" xfId="4" applyFont="1" applyFill="1" applyAlignment="1">
      <alignment horizontal="right" vertical="top"/>
    </xf>
    <xf numFmtId="0" fontId="41" fillId="2" borderId="21" xfId="4" applyFont="1" applyFill="1" applyBorder="1"/>
    <xf numFmtId="0" fontId="37" fillId="2" borderId="0" xfId="4" applyFont="1" applyFill="1" applyAlignment="1">
      <alignment horizontal="center" vertical="top"/>
    </xf>
    <xf numFmtId="0" fontId="43" fillId="2" borderId="0" xfId="4" applyFont="1" applyFill="1" applyAlignment="1">
      <alignment vertical="top"/>
    </xf>
    <xf numFmtId="0" fontId="43" fillId="2" borderId="0" xfId="4" applyFont="1" applyFill="1" applyAlignment="1">
      <alignment vertical="top" wrapText="1"/>
    </xf>
    <xf numFmtId="0" fontId="41" fillId="2" borderId="23" xfId="4" applyFont="1" applyFill="1" applyBorder="1" applyAlignment="1">
      <alignment horizontal="center" vertical="center"/>
    </xf>
    <xf numFmtId="0" fontId="44" fillId="0" borderId="0" xfId="7"/>
    <xf numFmtId="0" fontId="46" fillId="0" borderId="0" xfId="7" applyFont="1" applyAlignment="1">
      <alignment wrapText="1"/>
    </xf>
    <xf numFmtId="0" fontId="46" fillId="0" borderId="8" xfId="7" applyFont="1" applyBorder="1" applyAlignment="1">
      <alignment vertical="top"/>
    </xf>
    <xf numFmtId="0" fontId="47" fillId="0" borderId="10" xfId="7" applyFont="1" applyBorder="1" applyAlignment="1">
      <alignment vertical="top" wrapText="1"/>
    </xf>
    <xf numFmtId="0" fontId="47" fillId="0" borderId="18" xfId="7" applyFont="1" applyBorder="1" applyAlignment="1">
      <alignment vertical="top"/>
    </xf>
    <xf numFmtId="0" fontId="46" fillId="0" borderId="19" xfId="7" applyFont="1" applyBorder="1" applyAlignment="1">
      <alignment vertical="top" wrapText="1"/>
    </xf>
    <xf numFmtId="0" fontId="47" fillId="0" borderId="20" xfId="7" applyFont="1" applyBorder="1" applyAlignment="1">
      <alignment vertical="top"/>
    </xf>
    <xf numFmtId="0" fontId="46" fillId="0" borderId="22" xfId="7" applyFont="1" applyBorder="1" applyAlignment="1">
      <alignment vertical="top" wrapText="1"/>
    </xf>
    <xf numFmtId="0" fontId="46" fillId="0" borderId="0" xfId="7" applyFont="1"/>
    <xf numFmtId="0" fontId="48" fillId="2" borderId="0" xfId="8" applyFont="1" applyFill="1">
      <alignment vertical="center"/>
    </xf>
    <xf numFmtId="0" fontId="48" fillId="2" borderId="11" xfId="8" applyFont="1" applyFill="1" applyBorder="1" applyAlignment="1">
      <alignment horizontal="center" vertical="center"/>
    </xf>
    <xf numFmtId="0" fontId="48" fillId="2" borderId="15" xfId="8" applyFont="1" applyFill="1" applyBorder="1" applyAlignment="1">
      <alignment horizontal="center" vertical="center"/>
    </xf>
    <xf numFmtId="0" fontId="9" fillId="2" borderId="121" xfId="8" applyFont="1" applyFill="1" applyBorder="1" applyAlignment="1">
      <alignment horizontal="left" vertical="center"/>
    </xf>
    <xf numFmtId="0" fontId="50" fillId="2" borderId="122" xfId="8" applyFont="1" applyFill="1" applyBorder="1" applyAlignment="1">
      <alignment horizontal="left" vertical="center"/>
    </xf>
    <xf numFmtId="0" fontId="51" fillId="2" borderId="0" xfId="4" applyFont="1" applyFill="1" applyAlignment="1">
      <alignment horizontal="left" vertical="center"/>
    </xf>
    <xf numFmtId="0" fontId="52" fillId="2" borderId="0" xfId="4" applyFont="1" applyFill="1" applyAlignment="1">
      <alignment horizontal="left" vertical="center"/>
    </xf>
    <xf numFmtId="0" fontId="43" fillId="2" borderId="0" xfId="4" applyFont="1" applyFill="1" applyAlignment="1">
      <alignment horizontal="left" vertical="center"/>
    </xf>
    <xf numFmtId="0" fontId="40" fillId="2" borderId="23" xfId="4" applyFont="1" applyFill="1" applyBorder="1" applyAlignment="1">
      <alignment horizontal="left" vertical="center"/>
    </xf>
    <xf numFmtId="0" fontId="40" fillId="2" borderId="23" xfId="4" applyFont="1" applyFill="1" applyBorder="1" applyAlignment="1">
      <alignment horizontal="center" vertical="center"/>
    </xf>
    <xf numFmtId="0" fontId="40" fillId="2" borderId="8" xfId="4" applyFont="1" applyFill="1" applyBorder="1" applyAlignment="1">
      <alignment horizontal="center" vertical="center"/>
    </xf>
    <xf numFmtId="0" fontId="40" fillId="2" borderId="10" xfId="4" applyFont="1" applyFill="1" applyBorder="1" applyAlignment="1">
      <alignment vertical="center"/>
    </xf>
    <xf numFmtId="0" fontId="40" fillId="2" borderId="20" xfId="4" applyFont="1" applyFill="1" applyBorder="1" applyAlignment="1">
      <alignment horizontal="center" vertical="center"/>
    </xf>
    <xf numFmtId="0" fontId="40" fillId="2" borderId="22" xfId="4" applyFont="1" applyFill="1" applyBorder="1" applyAlignment="1">
      <alignment vertical="center"/>
    </xf>
    <xf numFmtId="0" fontId="40" fillId="2" borderId="0" xfId="4" applyFont="1" applyFill="1" applyAlignment="1">
      <alignment horizontal="left" vertical="center"/>
    </xf>
    <xf numFmtId="0" fontId="40" fillId="2" borderId="0" xfId="4" applyFont="1" applyFill="1" applyAlignment="1">
      <alignment horizontal="center" vertical="center"/>
    </xf>
    <xf numFmtId="0" fontId="40" fillId="2" borderId="0" xfId="4" applyFont="1" applyFill="1" applyAlignment="1">
      <alignment vertical="center"/>
    </xf>
    <xf numFmtId="0" fontId="2" fillId="0" borderId="0" xfId="10"/>
    <xf numFmtId="0" fontId="14" fillId="0" borderId="0" xfId="10" applyFont="1"/>
    <xf numFmtId="0" fontId="2" fillId="0" borderId="87" xfId="10" applyBorder="1"/>
    <xf numFmtId="0" fontId="2" fillId="0" borderId="84" xfId="10" applyBorder="1"/>
    <xf numFmtId="49" fontId="2" fillId="0" borderId="84" xfId="10" applyNumberFormat="1" applyBorder="1"/>
    <xf numFmtId="0" fontId="2" fillId="0" borderId="115" xfId="10" applyBorder="1"/>
    <xf numFmtId="0" fontId="2" fillId="0" borderId="34" xfId="10" applyBorder="1"/>
    <xf numFmtId="49" fontId="2" fillId="0" borderId="0" xfId="10" applyNumberFormat="1"/>
    <xf numFmtId="49" fontId="56" fillId="0" borderId="46" xfId="10" applyNumberFormat="1" applyFont="1" applyBorder="1"/>
    <xf numFmtId="49" fontId="56" fillId="0" borderId="0" xfId="10" applyNumberFormat="1" applyFont="1"/>
    <xf numFmtId="0" fontId="2" fillId="0" borderId="46" xfId="10" applyBorder="1"/>
    <xf numFmtId="49" fontId="2" fillId="0" borderId="0" xfId="10" applyNumberFormat="1" applyAlignment="1">
      <alignment horizontal="right"/>
    </xf>
    <xf numFmtId="0" fontId="2" fillId="0" borderId="0" xfId="10" applyAlignment="1">
      <alignment vertical="center"/>
    </xf>
    <xf numFmtId="0" fontId="2" fillId="0" borderId="34" xfId="10" applyBorder="1" applyAlignment="1">
      <alignment vertical="center"/>
    </xf>
    <xf numFmtId="0" fontId="56" fillId="0" borderId="0" xfId="10" applyFont="1" applyAlignment="1">
      <alignment vertical="center"/>
    </xf>
    <xf numFmtId="49" fontId="56" fillId="0" borderId="46" xfId="10" applyNumberFormat="1" applyFont="1" applyBorder="1" applyAlignment="1">
      <alignment vertical="center"/>
    </xf>
    <xf numFmtId="0" fontId="57" fillId="0" borderId="0" xfId="10" applyFont="1"/>
    <xf numFmtId="0" fontId="51" fillId="0" borderId="0" xfId="10" applyFont="1"/>
    <xf numFmtId="0" fontId="26" fillId="0" borderId="0" xfId="0" applyFont="1" applyAlignment="1">
      <alignment horizontal="center" vertical="center"/>
    </xf>
    <xf numFmtId="0" fontId="26" fillId="0" borderId="0" xfId="0" applyFont="1" applyAlignment="1">
      <alignment horizontal="left" vertical="center"/>
    </xf>
    <xf numFmtId="0" fontId="26" fillId="2" borderId="0" xfId="0" applyFont="1" applyFill="1" applyAlignment="1">
      <alignment horizontal="left" vertical="center"/>
    </xf>
    <xf numFmtId="0" fontId="21" fillId="2" borderId="0" xfId="0" applyFont="1" applyFill="1" applyAlignment="1">
      <alignment horizontal="left" vertical="center"/>
    </xf>
    <xf numFmtId="0" fontId="26" fillId="2" borderId="0" xfId="0" applyFont="1" applyFill="1" applyAlignment="1">
      <alignment horizontal="center" vertical="center"/>
    </xf>
    <xf numFmtId="0" fontId="26" fillId="2" borderId="123" xfId="0" applyFont="1" applyFill="1" applyBorder="1" applyAlignment="1">
      <alignment horizontal="center" vertical="center"/>
    </xf>
    <xf numFmtId="0" fontId="26" fillId="2" borderId="12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0" xfId="0" applyFont="1" applyFill="1" applyBorder="1" applyAlignment="1">
      <alignment horizontal="left" vertical="center"/>
    </xf>
    <xf numFmtId="0" fontId="26" fillId="2" borderId="8" xfId="0" applyFont="1" applyFill="1" applyBorder="1" applyAlignment="1">
      <alignment horizontal="left" vertical="center"/>
    </xf>
    <xf numFmtId="0" fontId="0" fillId="2" borderId="9" xfId="0" applyFill="1" applyBorder="1" applyAlignment="1">
      <alignment horizontal="center" vertical="center"/>
    </xf>
    <xf numFmtId="0" fontId="26" fillId="2" borderId="9" xfId="0" applyFont="1" applyFill="1" applyBorder="1" applyAlignment="1">
      <alignment vertical="center"/>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20" xfId="0" applyFont="1" applyFill="1" applyBorder="1" applyAlignment="1">
      <alignment horizontal="center" vertical="center"/>
    </xf>
    <xf numFmtId="0" fontId="26" fillId="2" borderId="22" xfId="0" applyFont="1" applyFill="1" applyBorder="1" applyAlignment="1">
      <alignment horizontal="left" vertical="center"/>
    </xf>
    <xf numFmtId="0" fontId="26" fillId="2" borderId="20" xfId="0" applyFont="1" applyFill="1" applyBorder="1" applyAlignment="1">
      <alignment horizontal="left" vertical="center"/>
    </xf>
    <xf numFmtId="0" fontId="0" fillId="2" borderId="20" xfId="0" applyFill="1" applyBorder="1" applyAlignment="1">
      <alignment horizontal="center" vertical="center"/>
    </xf>
    <xf numFmtId="0" fontId="26" fillId="2" borderId="21" xfId="0" applyFont="1" applyFill="1" applyBorder="1" applyAlignment="1">
      <alignment vertical="center"/>
    </xf>
    <xf numFmtId="0" fontId="26" fillId="2" borderId="21" xfId="0" applyFont="1" applyFill="1" applyBorder="1" applyAlignment="1">
      <alignment vertical="center" wrapText="1"/>
    </xf>
    <xf numFmtId="0" fontId="0" fillId="2" borderId="21" xfId="0" applyFill="1" applyBorder="1" applyAlignment="1">
      <alignment horizontal="center" vertical="center"/>
    </xf>
    <xf numFmtId="0" fontId="26" fillId="2" borderId="22" xfId="0" applyFont="1" applyFill="1" applyBorder="1" applyAlignment="1">
      <alignment vertical="center" wrapText="1"/>
    </xf>
    <xf numFmtId="0" fontId="59" fillId="2" borderId="8"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7" xfId="0" applyFont="1" applyFill="1" applyBorder="1" applyAlignment="1">
      <alignment vertical="center"/>
    </xf>
    <xf numFmtId="0" fontId="60" fillId="2" borderId="8" xfId="0" applyFont="1" applyFill="1" applyBorder="1" applyAlignment="1">
      <alignment horizontal="left" vertical="center" wrapText="1"/>
    </xf>
    <xf numFmtId="0" fontId="60" fillId="2" borderId="10" xfId="0" applyFont="1" applyFill="1" applyBorder="1" applyAlignment="1">
      <alignment vertical="center"/>
    </xf>
    <xf numFmtId="0" fontId="62" fillId="2" borderId="9" xfId="0" applyFont="1" applyFill="1" applyBorder="1" applyAlignment="1">
      <alignment horizontal="left" vertical="center"/>
    </xf>
    <xf numFmtId="0" fontId="62" fillId="2" borderId="10" xfId="0" applyFont="1" applyFill="1" applyBorder="1" applyAlignment="1">
      <alignment horizontal="left" vertical="center"/>
    </xf>
    <xf numFmtId="0" fontId="59" fillId="2" borderId="9" xfId="0" applyFont="1" applyFill="1" applyBorder="1" applyAlignment="1">
      <alignment horizontal="center" vertical="center"/>
    </xf>
    <xf numFmtId="0" fontId="60" fillId="2" borderId="9" xfId="0" applyFont="1" applyFill="1" applyBorder="1" applyAlignment="1">
      <alignment vertical="top"/>
    </xf>
    <xf numFmtId="0" fontId="60" fillId="2" borderId="10" xfId="0" applyFont="1" applyFill="1" applyBorder="1" applyAlignment="1">
      <alignment vertical="top"/>
    </xf>
    <xf numFmtId="0" fontId="60" fillId="2" borderId="20" xfId="0" applyFont="1" applyFill="1" applyBorder="1" applyAlignment="1">
      <alignment vertical="center"/>
    </xf>
    <xf numFmtId="0" fontId="60" fillId="2" borderId="22" xfId="0" applyFont="1" applyFill="1" applyBorder="1" applyAlignment="1">
      <alignment horizontal="center" vertical="center"/>
    </xf>
    <xf numFmtId="0" fontId="60" fillId="2" borderId="24" xfId="0" applyFont="1" applyFill="1" applyBorder="1" applyAlignment="1">
      <alignment vertical="center"/>
    </xf>
    <xf numFmtId="0" fontId="60" fillId="2" borderId="20" xfId="0" applyFont="1" applyFill="1" applyBorder="1" applyAlignment="1">
      <alignment horizontal="left" vertical="center"/>
    </xf>
    <xf numFmtId="0" fontId="60" fillId="2" borderId="22" xfId="0" applyFont="1" applyFill="1" applyBorder="1" applyAlignment="1">
      <alignment vertical="center" wrapText="1"/>
    </xf>
    <xf numFmtId="0" fontId="60" fillId="2" borderId="20" xfId="0" applyFont="1" applyFill="1" applyBorder="1" applyAlignment="1">
      <alignment horizontal="center" vertical="center" wrapText="1"/>
    </xf>
    <xf numFmtId="0" fontId="60" fillId="2" borderId="22" xfId="0" applyFont="1" applyFill="1" applyBorder="1" applyAlignment="1">
      <alignment vertical="center"/>
    </xf>
    <xf numFmtId="0" fontId="62" fillId="2" borderId="21" xfId="0" applyFont="1" applyFill="1" applyBorder="1" applyAlignment="1">
      <alignment vertical="center"/>
    </xf>
    <xf numFmtId="0" fontId="62" fillId="2" borderId="22" xfId="0" applyFont="1" applyFill="1" applyBorder="1" applyAlignment="1">
      <alignment vertical="center"/>
    </xf>
    <xf numFmtId="0" fontId="59" fillId="2" borderId="21" xfId="0" applyFont="1" applyFill="1" applyBorder="1" applyAlignment="1">
      <alignment horizontal="center" vertical="center"/>
    </xf>
    <xf numFmtId="0" fontId="60" fillId="2" borderId="21" xfId="0" applyFont="1" applyFill="1" applyBorder="1" applyAlignment="1">
      <alignment vertical="top"/>
    </xf>
    <xf numFmtId="0" fontId="60" fillId="2" borderId="22" xfId="0" applyFont="1" applyFill="1" applyBorder="1" applyAlignment="1">
      <alignment vertical="top"/>
    </xf>
    <xf numFmtId="0" fontId="26" fillId="2" borderId="18" xfId="0" applyFont="1" applyFill="1" applyBorder="1" applyAlignment="1">
      <alignment vertical="center"/>
    </xf>
    <xf numFmtId="0" fontId="26" fillId="2" borderId="19" xfId="0" applyFont="1" applyFill="1" applyBorder="1" applyAlignment="1">
      <alignment horizontal="center" vertical="center"/>
    </xf>
    <xf numFmtId="0" fontId="26" fillId="2" borderId="14" xfId="0" applyFont="1" applyFill="1" applyBorder="1" applyAlignment="1">
      <alignment vertical="center"/>
    </xf>
    <xf numFmtId="0" fontId="26" fillId="2" borderId="18" xfId="0" applyFont="1" applyFill="1" applyBorder="1" applyAlignment="1">
      <alignment horizontal="left" vertical="center"/>
    </xf>
    <xf numFmtId="0" fontId="26" fillId="2" borderId="19" xfId="0" applyFont="1" applyFill="1" applyBorder="1" applyAlignment="1">
      <alignment vertical="center" wrapText="1"/>
    </xf>
    <xf numFmtId="0" fontId="26" fillId="2" borderId="18" xfId="0" applyFont="1" applyFill="1" applyBorder="1" applyAlignment="1">
      <alignment horizontal="center" vertical="center" wrapText="1"/>
    </xf>
    <xf numFmtId="0" fontId="0" fillId="2" borderId="19" xfId="0" applyFill="1" applyBorder="1" applyAlignment="1">
      <alignment vertical="center"/>
    </xf>
    <xf numFmtId="0" fontId="26" fillId="2" borderId="131" xfId="0" applyFont="1" applyFill="1" applyBorder="1" applyAlignment="1">
      <alignment horizontal="left" vertical="center"/>
    </xf>
    <xf numFmtId="0" fontId="0" fillId="2" borderId="132" xfId="0" applyFill="1" applyBorder="1" applyAlignment="1">
      <alignment horizontal="center" vertical="center"/>
    </xf>
    <xf numFmtId="0" fontId="26" fillId="2" borderId="133" xfId="0" applyFont="1" applyFill="1" applyBorder="1" applyAlignment="1">
      <alignment vertical="center"/>
    </xf>
    <xf numFmtId="0" fontId="0" fillId="2" borderId="133" xfId="0" applyFill="1" applyBorder="1" applyAlignment="1">
      <alignment vertical="center"/>
    </xf>
    <xf numFmtId="0" fontId="0" fillId="2" borderId="133" xfId="0" applyFill="1" applyBorder="1" applyAlignment="1">
      <alignment horizontal="center" vertical="center"/>
    </xf>
    <xf numFmtId="0" fontId="0" fillId="2" borderId="134" xfId="0" applyFill="1" applyBorder="1" applyAlignment="1">
      <alignment vertical="center"/>
    </xf>
    <xf numFmtId="0" fontId="26" fillId="2" borderId="9" xfId="0" applyFont="1" applyFill="1" applyBorder="1" applyAlignment="1">
      <alignment vertical="top"/>
    </xf>
    <xf numFmtId="0" fontId="26" fillId="2" borderId="10" xfId="0" applyFont="1" applyFill="1" applyBorder="1" applyAlignment="1">
      <alignment vertical="top"/>
    </xf>
    <xf numFmtId="0" fontId="59" fillId="2" borderId="18" xfId="0" applyFont="1" applyFill="1" applyBorder="1" applyAlignment="1">
      <alignment horizontal="center" vertical="center"/>
    </xf>
    <xf numFmtId="0" fontId="0" fillId="2" borderId="49" xfId="0" applyFill="1" applyBorder="1" applyAlignment="1">
      <alignment horizontal="left" vertical="center"/>
    </xf>
    <xf numFmtId="0" fontId="0" fillId="2" borderId="139" xfId="0" applyFill="1" applyBorder="1" applyAlignment="1">
      <alignment horizontal="left" vertical="center"/>
    </xf>
    <xf numFmtId="0" fontId="59" fillId="2" borderId="0" xfId="0" applyFont="1" applyFill="1" applyAlignment="1">
      <alignment horizontal="center" vertical="center"/>
    </xf>
    <xf numFmtId="0" fontId="26" fillId="2" borderId="0" xfId="0" applyFont="1" applyFill="1" applyAlignment="1">
      <alignment vertical="center"/>
    </xf>
    <xf numFmtId="0" fontId="60" fillId="2" borderId="0" xfId="0" applyFont="1" applyFill="1" applyAlignment="1">
      <alignment vertical="top"/>
    </xf>
    <xf numFmtId="0" fontId="60" fillId="2" borderId="19" xfId="0" applyFont="1" applyFill="1" applyBorder="1" applyAlignment="1">
      <alignment vertical="top"/>
    </xf>
    <xf numFmtId="0" fontId="0" fillId="2" borderId="52" xfId="0" applyFill="1" applyBorder="1" applyAlignment="1">
      <alignment vertical="center"/>
    </xf>
    <xf numFmtId="0" fontId="0" fillId="2" borderId="141" xfId="0" applyFill="1" applyBorder="1" applyAlignment="1">
      <alignment vertical="center"/>
    </xf>
    <xf numFmtId="0" fontId="26" fillId="2" borderId="18" xfId="0" applyFont="1" applyFill="1" applyBorder="1" applyAlignment="1">
      <alignment vertical="top"/>
    </xf>
    <xf numFmtId="0" fontId="26" fillId="2" borderId="0" xfId="0" applyFont="1" applyFill="1" applyAlignment="1">
      <alignment vertical="top"/>
    </xf>
    <xf numFmtId="0" fontId="26" fillId="2" borderId="19" xfId="0" applyFont="1" applyFill="1" applyBorder="1" applyAlignment="1">
      <alignment vertical="top"/>
    </xf>
    <xf numFmtId="0" fontId="26" fillId="2" borderId="20" xfId="0" applyFont="1" applyFill="1" applyBorder="1" applyAlignment="1">
      <alignment vertical="center"/>
    </xf>
    <xf numFmtId="0" fontId="26" fillId="2" borderId="22" xfId="0" applyFont="1" applyFill="1" applyBorder="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horizontal="center" vertical="center" wrapText="1"/>
    </xf>
    <xf numFmtId="0" fontId="0" fillId="2" borderId="22" xfId="0" applyFill="1" applyBorder="1" applyAlignment="1">
      <alignment vertical="center"/>
    </xf>
    <xf numFmtId="0" fontId="0" fillId="2" borderId="21" xfId="0" applyFill="1" applyBorder="1" applyAlignment="1">
      <alignment vertical="center"/>
    </xf>
    <xf numFmtId="0" fontId="26" fillId="2" borderId="20" xfId="0" applyFont="1" applyFill="1" applyBorder="1" applyAlignment="1">
      <alignment vertical="top"/>
    </xf>
    <xf numFmtId="0" fontId="26" fillId="2" borderId="21" xfId="0" applyFont="1" applyFill="1" applyBorder="1" applyAlignment="1">
      <alignment vertical="top"/>
    </xf>
    <xf numFmtId="0" fontId="26" fillId="2" borderId="22" xfId="0" applyFont="1" applyFill="1" applyBorder="1" applyAlignment="1">
      <alignment vertical="top"/>
    </xf>
    <xf numFmtId="0" fontId="0" fillId="2" borderId="0" xfId="0" applyFill="1"/>
    <xf numFmtId="0" fontId="27" fillId="2" borderId="0" xfId="0" applyFont="1" applyFill="1" applyAlignment="1">
      <alignment horizontal="left" vertical="center"/>
    </xf>
    <xf numFmtId="0" fontId="26" fillId="2" borderId="0" xfId="0" applyFont="1" applyFill="1" applyAlignment="1">
      <alignment horizontal="center"/>
    </xf>
    <xf numFmtId="0" fontId="26" fillId="2" borderId="0" xfId="0" applyFont="1" applyFill="1"/>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26" fillId="0" borderId="0" xfId="0" applyFont="1" applyAlignment="1">
      <alignment vertical="top"/>
    </xf>
    <xf numFmtId="0" fontId="26" fillId="2" borderId="0" xfId="0" applyFont="1" applyFill="1" applyAlignment="1">
      <alignment vertical="center" wrapText="1"/>
    </xf>
    <xf numFmtId="0" fontId="26" fillId="2" borderId="0" xfId="0" applyFont="1" applyFill="1" applyAlignment="1">
      <alignment horizontal="left" vertical="top"/>
    </xf>
    <xf numFmtId="0" fontId="26" fillId="8" borderId="0" xfId="0" applyFont="1" applyFill="1" applyAlignment="1">
      <alignment vertical="top"/>
    </xf>
    <xf numFmtId="0" fontId="63" fillId="2" borderId="0" xfId="0" applyFont="1" applyFill="1" applyAlignment="1">
      <alignment horizontal="center" vertical="center"/>
    </xf>
    <xf numFmtId="0" fontId="63" fillId="2" borderId="0" xfId="0" applyFont="1" applyFill="1" applyAlignment="1">
      <alignment horizontal="left" vertical="center"/>
    </xf>
    <xf numFmtId="0" fontId="63" fillId="0" borderId="0" xfId="0" applyFont="1" applyAlignment="1">
      <alignment horizontal="left" vertical="center"/>
    </xf>
    <xf numFmtId="0" fontId="26" fillId="0" borderId="20" xfId="0" applyFont="1" applyBorder="1" applyAlignment="1">
      <alignment horizontal="center" vertical="center"/>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0" xfId="0" applyFont="1" applyAlignment="1">
      <alignment vertical="center"/>
    </xf>
    <xf numFmtId="0" fontId="26" fillId="0" borderId="18" xfId="0" applyFont="1" applyBorder="1" applyAlignment="1">
      <alignment vertical="center"/>
    </xf>
    <xf numFmtId="0" fontId="26" fillId="0" borderId="0" xfId="0" applyFont="1" applyAlignment="1">
      <alignment horizontal="right" vertical="center"/>
    </xf>
    <xf numFmtId="0" fontId="26" fillId="0" borderId="9" xfId="0" applyFont="1" applyBorder="1" applyAlignment="1">
      <alignment vertical="center" wrapText="1"/>
    </xf>
    <xf numFmtId="0" fontId="26" fillId="0" borderId="0" xfId="0" applyFont="1"/>
    <xf numFmtId="0" fontId="26" fillId="0" borderId="19" xfId="0" applyFont="1" applyBorder="1"/>
    <xf numFmtId="0" fontId="26" fillId="0" borderId="1" xfId="0" applyFont="1" applyBorder="1" applyAlignment="1">
      <alignment horizontal="center" vertical="center" textRotation="255" wrapText="1"/>
    </xf>
    <xf numFmtId="0" fontId="64" fillId="0" borderId="1" xfId="11" applyFont="1" applyBorder="1" applyAlignment="1">
      <alignment horizontal="center" vertical="center"/>
    </xf>
    <xf numFmtId="0" fontId="64" fillId="0" borderId="2" xfId="11" applyFont="1" applyBorder="1" applyAlignment="1">
      <alignment horizontal="center" vertical="center"/>
    </xf>
    <xf numFmtId="0" fontId="26" fillId="0" borderId="8" xfId="0" applyFont="1" applyBorder="1" applyAlignment="1">
      <alignment horizontal="center" vertical="center" textRotation="255" wrapText="1"/>
    </xf>
    <xf numFmtId="0" fontId="26" fillId="0" borderId="146" xfId="0" applyFont="1" applyBorder="1" applyAlignment="1">
      <alignment horizontal="center" vertical="center" textRotation="255" wrapText="1"/>
    </xf>
    <xf numFmtId="0" fontId="26" fillId="0" borderId="18" xfId="0" applyFont="1" applyBorder="1" applyAlignment="1">
      <alignment horizontal="center" vertical="center" textRotation="255" shrinkToFit="1"/>
    </xf>
    <xf numFmtId="0" fontId="26" fillId="0" borderId="151" xfId="0" applyFont="1" applyBorder="1" applyAlignment="1">
      <alignment horizontal="center" vertical="center" textRotation="255"/>
    </xf>
    <xf numFmtId="0" fontId="26" fillId="0" borderId="152" xfId="0" applyFont="1" applyBorder="1" applyAlignment="1">
      <alignment horizontal="justify" wrapText="1"/>
    </xf>
    <xf numFmtId="0" fontId="26" fillId="0" borderId="152" xfId="0" applyFont="1" applyBorder="1" applyAlignment="1">
      <alignment horizontal="left" vertical="center"/>
    </xf>
    <xf numFmtId="0" fontId="26" fillId="0" borderId="143" xfId="0" applyFont="1" applyBorder="1" applyAlignment="1">
      <alignment horizontal="left" vertical="center"/>
    </xf>
    <xf numFmtId="0" fontId="26" fillId="0" borderId="18" xfId="0" applyFont="1" applyBorder="1" applyAlignment="1">
      <alignment horizontal="left" vertical="center"/>
    </xf>
    <xf numFmtId="0" fontId="26" fillId="0" borderId="0" xfId="0" applyFont="1" applyAlignment="1">
      <alignment horizontal="justify"/>
    </xf>
    <xf numFmtId="0" fontId="26" fillId="0" borderId="0" xfId="0" applyFont="1" applyAlignment="1">
      <alignment horizontal="left"/>
    </xf>
    <xf numFmtId="0" fontId="26" fillId="0" borderId="3" xfId="0" applyFont="1" applyBorder="1"/>
    <xf numFmtId="0" fontId="26" fillId="0" borderId="153" xfId="0" applyFont="1" applyBorder="1" applyAlignment="1">
      <alignment horizontal="center" vertical="center" textRotation="255"/>
    </xf>
    <xf numFmtId="0" fontId="26" fillId="0" borderId="154" xfId="0" applyFont="1" applyBorder="1" applyAlignment="1">
      <alignment horizontal="left"/>
    </xf>
    <xf numFmtId="0" fontId="26" fillId="0" borderId="155" xfId="0" applyFont="1" applyBorder="1" applyAlignment="1">
      <alignment horizontal="justify" wrapText="1"/>
    </xf>
    <xf numFmtId="0" fontId="26" fillId="0" borderId="155" xfId="0" applyFont="1" applyBorder="1"/>
    <xf numFmtId="0" fontId="66" fillId="0" borderId="0" xfId="0" applyFont="1" applyAlignment="1">
      <alignment horizontal="justify"/>
    </xf>
    <xf numFmtId="0" fontId="26" fillId="0" borderId="21" xfId="0" applyFont="1" applyBorder="1"/>
    <xf numFmtId="0" fontId="26" fillId="0" borderId="20" xfId="0" applyFont="1" applyBorder="1"/>
    <xf numFmtId="0" fontId="51" fillId="2" borderId="0" xfId="4" applyFont="1" applyFill="1" applyAlignment="1">
      <alignment horizontal="left" vertical="center" wrapText="1"/>
    </xf>
    <xf numFmtId="0" fontId="40" fillId="2" borderId="1" xfId="4" applyFont="1" applyFill="1" applyBorder="1" applyAlignment="1">
      <alignment horizontal="center" vertical="center" wrapText="1"/>
    </xf>
    <xf numFmtId="0" fontId="40" fillId="2" borderId="3" xfId="4" applyFont="1" applyFill="1" applyBorder="1" applyAlignment="1">
      <alignment horizontal="center" vertical="center" wrapText="1"/>
    </xf>
    <xf numFmtId="0" fontId="40" fillId="2" borderId="7" xfId="4" applyFont="1" applyFill="1" applyBorder="1" applyAlignment="1">
      <alignment horizontal="center" vertical="center"/>
    </xf>
    <xf numFmtId="0" fontId="40" fillId="2" borderId="24" xfId="4" applyFont="1" applyFill="1" applyBorder="1" applyAlignment="1">
      <alignment horizontal="center" vertical="center"/>
    </xf>
    <xf numFmtId="0" fontId="40" fillId="2" borderId="7" xfId="4" applyFont="1" applyFill="1" applyBorder="1" applyAlignment="1">
      <alignment horizontal="left" vertical="center" wrapText="1"/>
    </xf>
    <xf numFmtId="0" fontId="40" fillId="2" borderId="24" xfId="4" applyFont="1" applyFill="1" applyBorder="1" applyAlignment="1">
      <alignment horizontal="left" vertical="center" wrapText="1"/>
    </xf>
    <xf numFmtId="0" fontId="40" fillId="2" borderId="8" xfId="4" applyFont="1" applyFill="1" applyBorder="1" applyAlignment="1">
      <alignment horizontal="center" vertical="center"/>
    </xf>
    <xf numFmtId="0" fontId="40" fillId="2" borderId="20" xfId="4" applyFont="1" applyFill="1" applyBorder="1" applyAlignment="1">
      <alignment horizontal="center" vertical="center"/>
    </xf>
    <xf numFmtId="0" fontId="40" fillId="2" borderId="10" xfId="4" applyFont="1" applyFill="1" applyBorder="1" applyAlignment="1">
      <alignment horizontal="left" vertical="center"/>
    </xf>
    <xf numFmtId="0" fontId="40" fillId="2" borderId="22" xfId="4" applyFont="1" applyFill="1" applyBorder="1" applyAlignment="1">
      <alignment horizontal="left" vertical="center"/>
    </xf>
    <xf numFmtId="0" fontId="53" fillId="2" borderId="23" xfId="4" applyFont="1" applyFill="1" applyBorder="1" applyAlignment="1">
      <alignment horizontal="left" vertical="center" wrapText="1"/>
    </xf>
    <xf numFmtId="0" fontId="40" fillId="2" borderId="24" xfId="4" applyFont="1" applyFill="1" applyBorder="1" applyAlignment="1">
      <alignment horizontal="left" vertical="center"/>
    </xf>
    <xf numFmtId="0" fontId="40" fillId="2" borderId="0" xfId="4" applyFont="1" applyFill="1" applyAlignment="1">
      <alignment horizontal="left" vertical="center" wrapText="1"/>
    </xf>
    <xf numFmtId="0" fontId="43" fillId="2" borderId="23" xfId="4" applyFont="1" applyFill="1" applyBorder="1" applyAlignment="1">
      <alignment horizontal="left" vertical="center" wrapText="1"/>
    </xf>
    <xf numFmtId="0" fontId="40" fillId="2" borderId="7" xfId="4" applyFont="1" applyFill="1" applyBorder="1" applyAlignment="1">
      <alignment horizontal="center" vertical="center" shrinkToFit="1"/>
    </xf>
    <xf numFmtId="0" fontId="40" fillId="2" borderId="24" xfId="4" applyFont="1" applyFill="1" applyBorder="1" applyAlignment="1">
      <alignment horizontal="center" vertical="center" shrinkToFit="1"/>
    </xf>
    <xf numFmtId="0" fontId="43" fillId="2" borderId="7" xfId="4" applyFont="1" applyFill="1" applyBorder="1" applyAlignment="1">
      <alignment horizontal="left" vertical="center" wrapText="1"/>
    </xf>
    <xf numFmtId="0" fontId="43" fillId="2" borderId="24" xfId="4" applyFont="1" applyFill="1" applyBorder="1" applyAlignment="1">
      <alignment horizontal="left" vertical="center" wrapText="1"/>
    </xf>
    <xf numFmtId="0" fontId="40" fillId="2" borderId="7" xfId="4" applyFont="1" applyFill="1" applyBorder="1" applyAlignment="1">
      <alignment horizontal="center" vertical="center" wrapText="1"/>
    </xf>
    <xf numFmtId="0" fontId="40" fillId="2" borderId="23" xfId="4" applyFont="1" applyFill="1" applyBorder="1" applyAlignment="1">
      <alignment horizontal="center" vertical="center"/>
    </xf>
    <xf numFmtId="49" fontId="40" fillId="2" borderId="1" xfId="4" applyNumberFormat="1" applyFont="1" applyFill="1" applyBorder="1" applyAlignment="1">
      <alignment horizontal="left" vertical="center"/>
    </xf>
    <xf numFmtId="49" fontId="40" fillId="2" borderId="2" xfId="4" applyNumberFormat="1" applyFont="1" applyFill="1" applyBorder="1" applyAlignment="1">
      <alignment horizontal="left" vertical="center"/>
    </xf>
    <xf numFmtId="49" fontId="40" fillId="2" borderId="3" xfId="4" applyNumberFormat="1" applyFont="1" applyFill="1" applyBorder="1" applyAlignment="1">
      <alignment horizontal="left" vertical="center"/>
    </xf>
    <xf numFmtId="0" fontId="40" fillId="2" borderId="23" xfId="4" applyFont="1" applyFill="1" applyBorder="1" applyAlignment="1">
      <alignment horizontal="center" vertical="center" shrinkToFit="1"/>
    </xf>
    <xf numFmtId="49" fontId="55" fillId="2" borderId="1" xfId="9" applyNumberFormat="1" applyFont="1" applyFill="1" applyBorder="1" applyAlignment="1">
      <alignment horizontal="left" vertical="center"/>
    </xf>
    <xf numFmtId="0" fontId="40" fillId="2" borderId="0" xfId="4" applyFont="1" applyFill="1" applyAlignment="1">
      <alignment horizontal="left" vertical="top" wrapText="1"/>
    </xf>
    <xf numFmtId="0" fontId="40" fillId="2" borderId="0" xfId="4" applyFont="1" applyFill="1" applyAlignment="1">
      <alignment horizontal="left" vertical="center"/>
    </xf>
    <xf numFmtId="0" fontId="40" fillId="2" borderId="1" xfId="4" applyFont="1" applyFill="1" applyBorder="1" applyAlignment="1">
      <alignment horizontal="center" vertical="center"/>
    </xf>
    <xf numFmtId="0" fontId="40" fillId="2" borderId="3" xfId="4" applyFont="1" applyFill="1" applyBorder="1" applyAlignment="1">
      <alignment horizontal="center" vertical="center"/>
    </xf>
    <xf numFmtId="0" fontId="40" fillId="2" borderId="1" xfId="4" applyFont="1" applyFill="1" applyBorder="1" applyAlignment="1">
      <alignment horizontal="left" vertical="center"/>
    </xf>
    <xf numFmtId="0" fontId="40" fillId="2" borderId="2" xfId="4" applyFont="1" applyFill="1" applyBorder="1" applyAlignment="1">
      <alignment horizontal="left" vertical="center"/>
    </xf>
    <xf numFmtId="0" fontId="40" fillId="2" borderId="3" xfId="4" applyFont="1" applyFill="1" applyBorder="1" applyAlignment="1">
      <alignment horizontal="left" vertical="center"/>
    </xf>
    <xf numFmtId="0" fontId="68" fillId="2" borderId="0" xfId="4" applyFont="1" applyFill="1" applyAlignment="1">
      <alignment horizontal="left" vertical="center" wrapText="1"/>
    </xf>
    <xf numFmtId="0" fontId="69" fillId="0" borderId="0" xfId="0" applyFont="1" applyAlignment="1">
      <alignment horizontal="left" vertical="center" wrapText="1"/>
    </xf>
    <xf numFmtId="0" fontId="69" fillId="0" borderId="19" xfId="0" applyFont="1" applyBorder="1" applyAlignment="1">
      <alignment horizontal="left" vertical="center" wrapText="1"/>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0" fontId="4" fillId="2" borderId="7" xfId="1" applyFont="1" applyFill="1" applyBorder="1" applyAlignment="1">
      <alignment horizontal="center" vertical="center" textRotation="255"/>
    </xf>
    <xf numFmtId="0" fontId="4" fillId="2" borderId="14" xfId="3" applyFont="1" applyFill="1" applyBorder="1" applyAlignment="1">
      <alignment horizontal="center" vertical="center" textRotation="255"/>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8"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8"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20" xfId="2" applyFont="1" applyFill="1" applyBorder="1" applyAlignment="1">
      <alignment horizontal="left" vertical="top" wrapText="1"/>
    </xf>
    <xf numFmtId="0" fontId="4" fillId="2" borderId="21" xfId="2" applyFont="1" applyFill="1" applyBorder="1" applyAlignment="1">
      <alignment horizontal="left" vertical="top" wrapText="1"/>
    </xf>
    <xf numFmtId="0" fontId="4" fillId="2" borderId="22" xfId="2" applyFont="1" applyFill="1" applyBorder="1" applyAlignment="1">
      <alignment horizontal="left" vertical="top" wrapTex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23" xfId="2" applyFont="1" applyFill="1" applyBorder="1" applyAlignment="1">
      <alignment horizontal="center" vertical="center"/>
    </xf>
    <xf numFmtId="49" fontId="4" fillId="2" borderId="9" xfId="2" applyNumberFormat="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8"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9" xfId="2" applyFont="1" applyFill="1" applyBorder="1" applyAlignment="1">
      <alignment horizontal="left" vertical="center" wrapText="1"/>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8" xfId="1" applyFont="1" applyFill="1" applyBorder="1" applyAlignment="1">
      <alignment horizontal="left" vertical="center"/>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31" fontId="4" fillId="2" borderId="9"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9" xfId="2" applyFont="1" applyFill="1" applyBorder="1" applyAlignment="1">
      <alignment horizontal="left" vertical="top" wrapText="1"/>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7"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24" xfId="3"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4" fillId="2" borderId="1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6" fillId="2" borderId="53" xfId="4" applyFont="1" applyFill="1" applyBorder="1" applyAlignment="1">
      <alignment horizontal="left" vertical="center" wrapText="1"/>
    </xf>
    <xf numFmtId="0" fontId="16" fillId="2" borderId="52" xfId="4" applyFont="1" applyFill="1" applyBorder="1" applyAlignment="1">
      <alignment horizontal="left" vertical="center" wrapText="1"/>
    </xf>
    <xf numFmtId="0" fontId="16" fillId="2" borderId="51" xfId="4" applyFont="1" applyFill="1" applyBorder="1" applyAlignment="1">
      <alignment horizontal="left" vertical="center" wrapText="1"/>
    </xf>
    <xf numFmtId="0" fontId="16" fillId="2" borderId="50" xfId="4" applyFont="1" applyFill="1" applyBorder="1" applyAlignment="1">
      <alignment horizontal="left" vertical="center" wrapText="1"/>
    </xf>
    <xf numFmtId="0" fontId="16" fillId="2" borderId="49" xfId="4" applyFont="1" applyFill="1" applyBorder="1" applyAlignment="1">
      <alignment horizontal="left" vertical="center" wrapText="1"/>
    </xf>
    <xf numFmtId="0" fontId="16" fillId="2" borderId="48" xfId="4" applyFont="1" applyFill="1" applyBorder="1" applyAlignment="1">
      <alignment horizontal="left" vertical="center" wrapText="1"/>
    </xf>
    <xf numFmtId="0" fontId="18" fillId="4" borderId="1" xfId="4" applyFont="1" applyFill="1" applyBorder="1" applyAlignment="1">
      <alignment horizontal="left" vertical="center" wrapText="1"/>
    </xf>
    <xf numFmtId="0" fontId="18" fillId="4" borderId="2" xfId="4" applyFont="1" applyFill="1" applyBorder="1" applyAlignment="1">
      <alignment horizontal="left" vertical="center" wrapText="1"/>
    </xf>
    <xf numFmtId="0" fontId="18" fillId="4" borderId="3" xfId="4" applyFont="1" applyFill="1" applyBorder="1" applyAlignment="1">
      <alignment horizontal="left" vertical="center" wrapText="1"/>
    </xf>
    <xf numFmtId="0" fontId="18" fillId="2" borderId="46"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36"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18" fillId="2" borderId="47" xfId="4"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38" xfId="4" applyFont="1" applyFill="1" applyBorder="1" applyAlignment="1">
      <alignment horizontal="center" vertical="center" wrapText="1"/>
    </xf>
    <xf numFmtId="0" fontId="18" fillId="2" borderId="37" xfId="4" applyFont="1" applyFill="1" applyBorder="1" applyAlignment="1">
      <alignment horizontal="center" vertical="center" wrapText="1"/>
    </xf>
    <xf numFmtId="0" fontId="16" fillId="2" borderId="62" xfId="4" applyFont="1" applyFill="1" applyBorder="1" applyAlignment="1">
      <alignment horizontal="center" vertical="center" textRotation="255" wrapText="1"/>
    </xf>
    <xf numFmtId="0" fontId="16" fillId="2" borderId="45" xfId="4" applyFont="1" applyFill="1" applyBorder="1" applyAlignment="1">
      <alignment horizontal="center" vertical="center" textRotation="255" wrapText="1"/>
    </xf>
    <xf numFmtId="0" fontId="16" fillId="2" borderId="8" xfId="4" applyFont="1" applyFill="1" applyBorder="1" applyAlignment="1">
      <alignment horizontal="left" vertical="center" wrapText="1"/>
    </xf>
    <xf numFmtId="0" fontId="16" fillId="2" borderId="9" xfId="4" applyFont="1" applyFill="1" applyBorder="1" applyAlignment="1">
      <alignment horizontal="left" vertical="center" wrapText="1"/>
    </xf>
    <xf numFmtId="0" fontId="16" fillId="2" borderId="10"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20"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176" fontId="16" fillId="2" borderId="20" xfId="4" applyNumberFormat="1" applyFont="1" applyFill="1" applyBorder="1" applyAlignment="1">
      <alignment horizontal="left" vertical="center" wrapText="1" indent="1"/>
    </xf>
    <xf numFmtId="176" fontId="16" fillId="2" borderId="21" xfId="4" applyNumberFormat="1" applyFont="1" applyFill="1" applyBorder="1" applyAlignment="1">
      <alignment horizontal="left" vertical="center" wrapText="1" indent="1"/>
    </xf>
    <xf numFmtId="176" fontId="16" fillId="2" borderId="22" xfId="4" applyNumberFormat="1" applyFont="1" applyFill="1" applyBorder="1" applyAlignment="1">
      <alignment horizontal="left" vertical="center" wrapText="1" indent="1"/>
    </xf>
    <xf numFmtId="0" fontId="18" fillId="2" borderId="42" xfId="4" applyFont="1" applyFill="1" applyBorder="1" applyAlignment="1">
      <alignment horizontal="center" vertical="center" wrapText="1"/>
    </xf>
    <xf numFmtId="0" fontId="18" fillId="2" borderId="58" xfId="4" applyFont="1" applyFill="1" applyBorder="1" applyAlignment="1">
      <alignment horizontal="center" vertical="center" wrapText="1"/>
    </xf>
    <xf numFmtId="0" fontId="18" fillId="2" borderId="55"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16" fillId="2" borderId="0" xfId="4" applyFont="1" applyFill="1" applyAlignment="1">
      <alignment horizontal="justify" vertical="top" wrapText="1"/>
    </xf>
    <xf numFmtId="0" fontId="16" fillId="2" borderId="43" xfId="4" applyFont="1" applyFill="1" applyBorder="1" applyAlignment="1">
      <alignment horizontal="center" vertical="center" wrapText="1"/>
    </xf>
    <xf numFmtId="0" fontId="16" fillId="2" borderId="38" xfId="4" applyFont="1" applyFill="1" applyBorder="1" applyAlignment="1">
      <alignment horizontal="center" vertical="center" wrapText="1"/>
    </xf>
    <xf numFmtId="0" fontId="16" fillId="2" borderId="37"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33" xfId="4" applyFont="1" applyFill="1" applyBorder="1" applyAlignment="1">
      <alignment horizontal="center" vertical="center" wrapText="1"/>
    </xf>
    <xf numFmtId="0" fontId="18" fillId="2" borderId="30" xfId="4" applyFont="1" applyFill="1" applyBorder="1" applyAlignment="1">
      <alignment horizontal="center" vertical="center" wrapText="1"/>
    </xf>
    <xf numFmtId="0" fontId="18" fillId="2" borderId="32" xfId="4" applyFont="1" applyFill="1" applyBorder="1" applyAlignment="1">
      <alignment horizontal="center" vertical="center" wrapText="1"/>
    </xf>
    <xf numFmtId="0" fontId="18" fillId="2" borderId="31" xfId="4" applyFont="1" applyFill="1" applyBorder="1" applyAlignment="1">
      <alignment horizontal="left" vertical="center" wrapText="1"/>
    </xf>
    <xf numFmtId="0" fontId="18" fillId="2" borderId="30" xfId="4" applyFont="1" applyFill="1" applyBorder="1" applyAlignment="1">
      <alignment horizontal="left" vertical="center" wrapText="1"/>
    </xf>
    <xf numFmtId="0" fontId="18" fillId="2" borderId="29" xfId="4" applyFont="1" applyFill="1" applyBorder="1" applyAlignment="1">
      <alignment horizontal="left" vertical="center" wrapText="1"/>
    </xf>
    <xf numFmtId="0" fontId="16" fillId="2" borderId="45" xfId="4" applyFont="1" applyFill="1" applyBorder="1" applyAlignment="1">
      <alignment horizontal="left" vertical="top" wrapText="1"/>
    </xf>
    <xf numFmtId="0" fontId="16" fillId="2" borderId="44" xfId="4" applyFont="1" applyFill="1" applyBorder="1" applyAlignment="1">
      <alignment horizontal="left" vertical="top" wrapText="1"/>
    </xf>
    <xf numFmtId="0" fontId="18" fillId="2" borderId="56"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54" xfId="4" applyFont="1" applyFill="1" applyBorder="1" applyAlignment="1">
      <alignment horizontal="left" vertical="center" wrapText="1"/>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0" fontId="16" fillId="2" borderId="10" xfId="4" applyFont="1" applyFill="1" applyBorder="1" applyAlignment="1">
      <alignment horizontal="center" vertical="center" wrapText="1"/>
    </xf>
    <xf numFmtId="0" fontId="18" fillId="2" borderId="36"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59" xfId="4" applyFont="1" applyFill="1" applyBorder="1" applyAlignment="1">
      <alignment horizontal="left" vertical="center" wrapText="1"/>
    </xf>
    <xf numFmtId="0" fontId="18" fillId="2" borderId="67" xfId="4" applyFont="1" applyFill="1" applyBorder="1" applyAlignment="1">
      <alignment horizontal="center" vertical="center" wrapText="1"/>
    </xf>
    <xf numFmtId="49" fontId="18" fillId="2" borderId="39" xfId="4" applyNumberFormat="1" applyFont="1" applyFill="1" applyBorder="1" applyAlignment="1">
      <alignment horizontal="left" vertical="center" wrapText="1"/>
    </xf>
    <xf numFmtId="49" fontId="18" fillId="2" borderId="38" xfId="4" applyNumberFormat="1" applyFont="1" applyFill="1" applyBorder="1" applyAlignment="1">
      <alignment horizontal="left" vertical="center" wrapText="1"/>
    </xf>
    <xf numFmtId="49" fontId="17" fillId="2" borderId="38"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8" fillId="2" borderId="66" xfId="4" applyNumberFormat="1" applyFont="1" applyFill="1" applyBorder="1" applyAlignment="1">
      <alignment horizontal="left" vertical="center" wrapText="1"/>
    </xf>
    <xf numFmtId="0" fontId="18" fillId="2" borderId="64" xfId="4" applyFont="1" applyFill="1" applyBorder="1" applyAlignment="1">
      <alignment horizontal="center" vertical="center" wrapText="1"/>
    </xf>
    <xf numFmtId="0" fontId="18" fillId="2" borderId="63" xfId="4" applyFont="1" applyFill="1" applyBorder="1" applyAlignment="1">
      <alignment horizontal="center" vertical="center" wrapText="1"/>
    </xf>
    <xf numFmtId="49" fontId="18" fillId="2" borderId="0" xfId="4" applyNumberFormat="1" applyFont="1" applyFill="1" applyAlignment="1">
      <alignment horizontal="left" vertical="center" wrapText="1"/>
    </xf>
    <xf numFmtId="49" fontId="18" fillId="2" borderId="34" xfId="4" applyNumberFormat="1" applyFont="1" applyFill="1" applyBorder="1" applyAlignment="1">
      <alignment horizontal="left" vertical="center" wrapText="1"/>
    </xf>
    <xf numFmtId="0" fontId="16" fillId="2" borderId="1"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3" xfId="4" applyFont="1" applyFill="1" applyBorder="1" applyAlignment="1">
      <alignment horizontal="left" vertical="center" wrapText="1"/>
    </xf>
    <xf numFmtId="0" fontId="18" fillId="2" borderId="18" xfId="4" applyFont="1" applyFill="1" applyBorder="1" applyAlignment="1">
      <alignment horizontal="left" vertical="center" wrapText="1"/>
    </xf>
    <xf numFmtId="0" fontId="18" fillId="2" borderId="34" xfId="4" applyFont="1" applyFill="1" applyBorder="1" applyAlignment="1">
      <alignment horizontal="left" vertical="center" wrapText="1"/>
    </xf>
    <xf numFmtId="0" fontId="18" fillId="2" borderId="60" xfId="4" applyFont="1" applyFill="1" applyBorder="1" applyAlignment="1">
      <alignment horizontal="left" vertical="center" wrapText="1"/>
    </xf>
    <xf numFmtId="0" fontId="19" fillId="2" borderId="0" xfId="4" applyFont="1" applyFill="1" applyAlignment="1">
      <alignment horizontal="left" vertical="center"/>
    </xf>
    <xf numFmtId="0" fontId="16" fillId="2" borderId="71" xfId="4" applyFont="1" applyFill="1" applyBorder="1" applyAlignment="1">
      <alignment horizontal="center" vertical="center" textRotation="255" wrapText="1"/>
    </xf>
    <xf numFmtId="0" fontId="16" fillId="2" borderId="46" xfId="4" applyFont="1" applyFill="1" applyBorder="1" applyAlignment="1">
      <alignment horizontal="center" vertical="center" textRotation="255" wrapText="1"/>
    </xf>
    <xf numFmtId="0" fontId="16" fillId="2" borderId="65" xfId="4" applyFont="1" applyFill="1" applyBorder="1" applyAlignment="1">
      <alignment horizontal="center" vertical="center" textRotation="255" wrapText="1"/>
    </xf>
    <xf numFmtId="0" fontId="18" fillId="2" borderId="70" xfId="4" applyFont="1" applyFill="1" applyBorder="1" applyAlignment="1">
      <alignment horizontal="center" vertical="center"/>
    </xf>
    <xf numFmtId="0" fontId="18" fillId="2" borderId="69" xfId="4" applyFont="1" applyFill="1" applyBorder="1" applyAlignment="1">
      <alignment horizontal="center" vertical="center"/>
    </xf>
    <xf numFmtId="0" fontId="18" fillId="2" borderId="70" xfId="4" applyFont="1" applyFill="1" applyBorder="1" applyAlignment="1">
      <alignment horizontal="left" vertical="center"/>
    </xf>
    <xf numFmtId="0" fontId="18" fillId="2" borderId="69" xfId="4" applyFont="1" applyFill="1" applyBorder="1" applyAlignment="1">
      <alignment horizontal="left" vertical="center"/>
    </xf>
    <xf numFmtId="0" fontId="18" fillId="2" borderId="68" xfId="4" applyFont="1" applyFill="1" applyBorder="1" applyAlignment="1">
      <alignment horizontal="left" vertical="center"/>
    </xf>
    <xf numFmtId="0" fontId="18" fillId="2" borderId="39" xfId="4" applyFont="1" applyFill="1" applyBorder="1" applyAlignment="1">
      <alignment horizontal="left" vertical="center" wrapText="1"/>
    </xf>
    <xf numFmtId="0" fontId="18" fillId="2" borderId="38" xfId="4" applyFont="1" applyFill="1" applyBorder="1" applyAlignment="1">
      <alignment horizontal="left" vertical="center" wrapText="1"/>
    </xf>
    <xf numFmtId="0" fontId="18" fillId="2" borderId="66" xfId="4" applyFont="1" applyFill="1" applyBorder="1" applyAlignment="1">
      <alignment horizontal="left" vertical="center" wrapText="1"/>
    </xf>
    <xf numFmtId="0" fontId="18" fillId="2" borderId="56" xfId="4" applyFont="1" applyFill="1" applyBorder="1" applyAlignment="1">
      <alignment horizontal="center" vertical="center" shrinkToFit="1"/>
    </xf>
    <xf numFmtId="0" fontId="18" fillId="2" borderId="55" xfId="4" applyFont="1" applyFill="1" applyBorder="1" applyAlignment="1">
      <alignment horizontal="center" vertical="center" shrinkToFit="1"/>
    </xf>
    <xf numFmtId="49" fontId="18" fillId="2" borderId="55" xfId="4" applyNumberFormat="1" applyFont="1" applyFill="1" applyBorder="1" applyAlignment="1">
      <alignment horizontal="center" vertical="center" wrapText="1"/>
    </xf>
    <xf numFmtId="0" fontId="16" fillId="2" borderId="0" xfId="4" applyFont="1" applyFill="1" applyAlignment="1">
      <alignment horizontal="left" vertical="center"/>
    </xf>
    <xf numFmtId="0" fontId="16" fillId="2" borderId="34" xfId="4" applyFont="1" applyFill="1" applyBorder="1" applyAlignment="1">
      <alignment horizontal="left" vertical="center"/>
    </xf>
    <xf numFmtId="0" fontId="24" fillId="0" borderId="21" xfId="5" applyFont="1" applyBorder="1" applyAlignment="1">
      <alignment horizontal="center" vertical="center"/>
    </xf>
    <xf numFmtId="0" fontId="24" fillId="0" borderId="1" xfId="5" applyFont="1" applyBorder="1" applyAlignment="1">
      <alignment horizontal="center" vertical="center"/>
    </xf>
    <xf numFmtId="0" fontId="24" fillId="0" borderId="2" xfId="5" applyFont="1" applyBorder="1" applyAlignment="1">
      <alignment horizontal="center" vertical="center"/>
    </xf>
    <xf numFmtId="0" fontId="24" fillId="0" borderId="3" xfId="5" applyFont="1" applyBorder="1" applyAlignment="1">
      <alignment horizontal="center" vertical="center"/>
    </xf>
    <xf numFmtId="177" fontId="24" fillId="0" borderId="1" xfId="5" applyNumberFormat="1" applyFont="1" applyBorder="1" applyAlignment="1">
      <alignment horizontal="center" vertical="center"/>
    </xf>
    <xf numFmtId="177" fontId="24" fillId="0" borderId="2" xfId="5" applyNumberFormat="1" applyFont="1" applyBorder="1" applyAlignment="1">
      <alignment horizontal="center" vertical="center"/>
    </xf>
    <xf numFmtId="177" fontId="24" fillId="0" borderId="3" xfId="5" applyNumberFormat="1" applyFont="1" applyBorder="1" applyAlignment="1">
      <alignment horizontal="center" vertical="center"/>
    </xf>
    <xf numFmtId="182" fontId="24" fillId="2" borderId="1" xfId="5" applyNumberFormat="1" applyFont="1" applyFill="1" applyBorder="1" applyAlignment="1">
      <alignment horizontal="center" vertical="center"/>
    </xf>
    <xf numFmtId="182" fontId="24" fillId="2" borderId="2" xfId="5" applyNumberFormat="1" applyFont="1" applyFill="1" applyBorder="1" applyAlignment="1">
      <alignment horizontal="center" vertical="center"/>
    </xf>
    <xf numFmtId="182" fontId="24" fillId="2" borderId="3" xfId="5" applyNumberFormat="1" applyFont="1" applyFill="1" applyBorder="1" applyAlignment="1">
      <alignment horizontal="center" vertical="center"/>
    </xf>
    <xf numFmtId="0" fontId="24" fillId="6" borderId="1" xfId="5" applyFont="1" applyFill="1" applyBorder="1" applyAlignment="1" applyProtection="1">
      <alignment horizontal="center" vertical="center"/>
      <protection locked="0"/>
    </xf>
    <xf numFmtId="0" fontId="24" fillId="6" borderId="3" xfId="5" applyFont="1" applyFill="1" applyBorder="1" applyAlignment="1" applyProtection="1">
      <alignment horizontal="center" vertical="center"/>
      <protection locked="0"/>
    </xf>
    <xf numFmtId="180" fontId="24" fillId="0" borderId="1" xfId="5" applyNumberFormat="1" applyFont="1" applyBorder="1" applyAlignment="1">
      <alignment horizontal="center" vertical="center"/>
    </xf>
    <xf numFmtId="180" fontId="24" fillId="0" borderId="2" xfId="5" applyNumberFormat="1" applyFont="1" applyBorder="1" applyAlignment="1">
      <alignment horizontal="center" vertical="center"/>
    </xf>
    <xf numFmtId="180" fontId="24" fillId="0" borderId="3" xfId="5" applyNumberFormat="1" applyFont="1" applyBorder="1" applyAlignment="1">
      <alignment horizontal="center" vertical="center"/>
    </xf>
    <xf numFmtId="181" fontId="24" fillId="2" borderId="0" xfId="5" applyNumberFormat="1" applyFont="1" applyFill="1" applyAlignment="1">
      <alignment horizontal="center" vertical="center"/>
    </xf>
    <xf numFmtId="0" fontId="24" fillId="2" borderId="0" xfId="5" applyFont="1" applyFill="1" applyAlignment="1">
      <alignment horizontal="center" vertical="center"/>
    </xf>
    <xf numFmtId="0" fontId="24" fillId="2" borderId="0" xfId="5" applyFont="1" applyFill="1" applyAlignment="1">
      <alignment horizontal="right" vertical="center"/>
    </xf>
    <xf numFmtId="180" fontId="24" fillId="0" borderId="1" xfId="5" applyNumberFormat="1" applyFont="1" applyBorder="1" applyAlignment="1">
      <alignment horizontal="right" vertical="center"/>
    </xf>
    <xf numFmtId="180" fontId="24" fillId="0" borderId="3" xfId="5" applyNumberFormat="1" applyFont="1" applyBorder="1" applyAlignment="1">
      <alignment horizontal="right" vertical="center"/>
    </xf>
    <xf numFmtId="180" fontId="24" fillId="0" borderId="1" xfId="6" applyNumberFormat="1" applyFont="1" applyFill="1" applyBorder="1" applyAlignment="1" applyProtection="1">
      <alignment horizontal="right" vertical="center"/>
    </xf>
    <xf numFmtId="180" fontId="24" fillId="0" borderId="3" xfId="6" applyNumberFormat="1" applyFont="1" applyFill="1" applyBorder="1" applyAlignment="1" applyProtection="1">
      <alignment horizontal="right" vertical="center"/>
    </xf>
    <xf numFmtId="180" fontId="24" fillId="6" borderId="1" xfId="5" applyNumberFormat="1" applyFont="1" applyFill="1" applyBorder="1" applyAlignment="1" applyProtection="1">
      <alignment horizontal="right" vertical="center"/>
      <protection locked="0"/>
    </xf>
    <xf numFmtId="180" fontId="24" fillId="6" borderId="3" xfId="5" applyNumberFormat="1" applyFont="1" applyFill="1" applyBorder="1" applyAlignment="1" applyProtection="1">
      <alignment horizontal="right" vertical="center"/>
      <protection locked="0"/>
    </xf>
    <xf numFmtId="180" fontId="24" fillId="6" borderId="1" xfId="6" applyNumberFormat="1" applyFont="1" applyFill="1" applyBorder="1" applyAlignment="1" applyProtection="1">
      <alignment horizontal="right" vertical="center"/>
      <protection locked="0"/>
    </xf>
    <xf numFmtId="180" fontId="24" fillId="6" borderId="3" xfId="6" applyNumberFormat="1" applyFont="1" applyFill="1" applyBorder="1" applyAlignment="1" applyProtection="1">
      <alignment horizontal="right" vertical="center"/>
      <protection locked="0"/>
    </xf>
    <xf numFmtId="0" fontId="24" fillId="0" borderId="0" xfId="5" applyFont="1" applyAlignment="1">
      <alignment horizontal="center" vertical="center"/>
    </xf>
    <xf numFmtId="0" fontId="25" fillId="0" borderId="0" xfId="5" applyFont="1" applyAlignment="1">
      <alignment horizontal="center" vertical="center" wrapText="1"/>
    </xf>
    <xf numFmtId="0" fontId="21" fillId="6" borderId="78" xfId="5" applyFont="1" applyFill="1" applyBorder="1" applyAlignment="1" applyProtection="1">
      <alignment horizontal="left" vertical="center" wrapText="1"/>
      <protection locked="0"/>
    </xf>
    <xf numFmtId="0" fontId="21" fillId="6" borderId="2" xfId="5" applyFont="1" applyFill="1" applyBorder="1" applyAlignment="1" applyProtection="1">
      <alignment horizontal="left" vertical="center" wrapText="1"/>
      <protection locked="0"/>
    </xf>
    <xf numFmtId="0" fontId="21" fillId="6" borderId="54" xfId="5" applyFont="1" applyFill="1" applyBorder="1" applyAlignment="1" applyProtection="1">
      <alignment horizontal="left" vertical="center" wrapText="1"/>
      <protection locked="0"/>
    </xf>
    <xf numFmtId="0" fontId="25" fillId="5" borderId="105" xfId="5" applyFont="1" applyFill="1" applyBorder="1" applyAlignment="1" applyProtection="1">
      <alignment horizontal="center" vertical="center" wrapText="1"/>
      <protection locked="0"/>
    </xf>
    <xf numFmtId="0" fontId="25" fillId="5" borderId="106" xfId="5" applyFont="1" applyFill="1" applyBorder="1" applyAlignment="1" applyProtection="1">
      <alignment horizontal="center" vertical="center" wrapText="1"/>
      <protection locked="0"/>
    </xf>
    <xf numFmtId="0" fontId="21" fillId="5" borderId="107" xfId="5" applyFont="1" applyFill="1" applyBorder="1" applyAlignment="1" applyProtection="1">
      <alignment horizontal="center" vertical="center" wrapText="1"/>
      <protection locked="0"/>
    </xf>
    <xf numFmtId="0" fontId="21" fillId="5" borderId="106" xfId="5" applyFont="1" applyFill="1" applyBorder="1" applyAlignment="1" applyProtection="1">
      <alignment horizontal="center" vertical="center" wrapText="1"/>
      <protection locked="0"/>
    </xf>
    <xf numFmtId="0" fontId="21" fillId="5" borderId="107" xfId="5" applyFont="1" applyFill="1" applyBorder="1" applyAlignment="1" applyProtection="1">
      <alignment horizontal="center" vertical="center" shrinkToFit="1"/>
      <protection locked="0"/>
    </xf>
    <xf numFmtId="0" fontId="21" fillId="5" borderId="108" xfId="5" applyFont="1" applyFill="1" applyBorder="1" applyAlignment="1" applyProtection="1">
      <alignment horizontal="center" vertical="center" shrinkToFit="1"/>
      <protection locked="0"/>
    </xf>
    <xf numFmtId="0" fontId="21" fillId="5" borderId="106" xfId="5" applyFont="1" applyFill="1" applyBorder="1" applyAlignment="1" applyProtection="1">
      <alignment horizontal="center" vertical="center" shrinkToFit="1"/>
      <protection locked="0"/>
    </xf>
    <xf numFmtId="0" fontId="21" fillId="6" borderId="107" xfId="5" applyFont="1" applyFill="1" applyBorder="1" applyAlignment="1" applyProtection="1">
      <alignment horizontal="center" vertical="center" wrapText="1"/>
      <protection locked="0"/>
    </xf>
    <xf numFmtId="0" fontId="21" fillId="6" borderId="108" xfId="5" applyFont="1" applyFill="1" applyBorder="1" applyAlignment="1" applyProtection="1">
      <alignment horizontal="center" vertical="center" wrapText="1"/>
      <protection locked="0"/>
    </xf>
    <xf numFmtId="0" fontId="21" fillId="6" borderId="109" xfId="5" applyFont="1" applyFill="1" applyBorder="1" applyAlignment="1" applyProtection="1">
      <alignment horizontal="center" vertical="center" wrapText="1"/>
      <protection locked="0"/>
    </xf>
    <xf numFmtId="178" fontId="22" fillId="2" borderId="105" xfId="5" applyNumberFormat="1" applyFont="1" applyFill="1" applyBorder="1" applyAlignment="1">
      <alignment horizontal="center" vertical="center" wrapText="1"/>
    </xf>
    <xf numFmtId="178" fontId="22" fillId="2" borderId="109" xfId="5" applyNumberFormat="1" applyFont="1" applyFill="1" applyBorder="1" applyAlignment="1">
      <alignment horizontal="center" vertical="center" wrapText="1"/>
    </xf>
    <xf numFmtId="178" fontId="22" fillId="2" borderId="105" xfId="6" applyNumberFormat="1" applyFont="1" applyFill="1" applyBorder="1" applyAlignment="1" applyProtection="1">
      <alignment horizontal="center" vertical="center" wrapText="1"/>
    </xf>
    <xf numFmtId="178" fontId="22" fillId="2" borderId="109" xfId="6" applyNumberFormat="1" applyFont="1" applyFill="1" applyBorder="1" applyAlignment="1" applyProtection="1">
      <alignment horizontal="center" vertical="center" wrapText="1"/>
    </xf>
    <xf numFmtId="0" fontId="21" fillId="6" borderId="105" xfId="5" applyFont="1" applyFill="1" applyBorder="1" applyAlignment="1" applyProtection="1">
      <alignment horizontal="left" vertical="center" wrapText="1"/>
      <protection locked="0"/>
    </xf>
    <xf numFmtId="0" fontId="21" fillId="6" borderId="108" xfId="5" applyFont="1" applyFill="1" applyBorder="1" applyAlignment="1" applyProtection="1">
      <alignment horizontal="left" vertical="center" wrapText="1"/>
      <protection locked="0"/>
    </xf>
    <xf numFmtId="0" fontId="21" fillId="6" borderId="109" xfId="5" applyFont="1" applyFill="1" applyBorder="1" applyAlignment="1" applyProtection="1">
      <alignment horizontal="left" vertical="center" wrapText="1"/>
      <protection locked="0"/>
    </xf>
    <xf numFmtId="0" fontId="25" fillId="5" borderId="78" xfId="5" applyFont="1" applyFill="1" applyBorder="1" applyAlignment="1" applyProtection="1">
      <alignment horizontal="center" vertical="center" wrapText="1"/>
      <protection locked="0"/>
    </xf>
    <xf numFmtId="0" fontId="25" fillId="5" borderId="3" xfId="5" applyFont="1" applyFill="1" applyBorder="1" applyAlignment="1" applyProtection="1">
      <alignment horizontal="center" vertical="center" wrapText="1"/>
      <protection locked="0"/>
    </xf>
    <xf numFmtId="0" fontId="21" fillId="5" borderId="1" xfId="5" applyFont="1" applyFill="1" applyBorder="1" applyAlignment="1" applyProtection="1">
      <alignment horizontal="center" vertical="center" wrapText="1"/>
      <protection locked="0"/>
    </xf>
    <xf numFmtId="0" fontId="21" fillId="5" borderId="3" xfId="5" applyFont="1" applyFill="1" applyBorder="1" applyAlignment="1" applyProtection="1">
      <alignment horizontal="center" vertical="center" wrapText="1"/>
      <protection locked="0"/>
    </xf>
    <xf numFmtId="0" fontId="21" fillId="5" borderId="1" xfId="5" applyFont="1" applyFill="1" applyBorder="1" applyAlignment="1" applyProtection="1">
      <alignment horizontal="center" vertical="center" shrinkToFit="1"/>
      <protection locked="0"/>
    </xf>
    <xf numFmtId="0" fontId="21" fillId="5" borderId="2" xfId="5" applyFont="1" applyFill="1" applyBorder="1" applyAlignment="1" applyProtection="1">
      <alignment horizontal="center" vertical="center" shrinkToFit="1"/>
      <protection locked="0"/>
    </xf>
    <xf numFmtId="0" fontId="21" fillId="5" borderId="3" xfId="5" applyFont="1" applyFill="1" applyBorder="1" applyAlignment="1" applyProtection="1">
      <alignment horizontal="center" vertical="center" shrinkToFit="1"/>
      <protection locked="0"/>
    </xf>
    <xf numFmtId="0" fontId="21" fillId="6" borderId="1" xfId="5" applyFont="1" applyFill="1" applyBorder="1" applyAlignment="1" applyProtection="1">
      <alignment horizontal="center" vertical="center" wrapText="1"/>
      <protection locked="0"/>
    </xf>
    <xf numFmtId="0" fontId="21" fillId="6" borderId="2" xfId="5" applyFont="1" applyFill="1" applyBorder="1" applyAlignment="1" applyProtection="1">
      <alignment horizontal="center" vertical="center" wrapText="1"/>
      <protection locked="0"/>
    </xf>
    <xf numFmtId="0" fontId="21" fillId="6" borderId="54" xfId="5" applyFont="1" applyFill="1" applyBorder="1" applyAlignment="1" applyProtection="1">
      <alignment horizontal="center" vertical="center" wrapText="1"/>
      <protection locked="0"/>
    </xf>
    <xf numFmtId="178" fontId="22" fillId="2" borderId="78" xfId="5" applyNumberFormat="1" applyFont="1" applyFill="1" applyBorder="1" applyAlignment="1">
      <alignment horizontal="center" vertical="center" wrapText="1"/>
    </xf>
    <xf numFmtId="178" fontId="22" fillId="2" borderId="54" xfId="5" applyNumberFormat="1" applyFont="1" applyFill="1" applyBorder="1" applyAlignment="1">
      <alignment horizontal="center" vertical="center" wrapText="1"/>
    </xf>
    <xf numFmtId="178" fontId="22" fillId="2" borderId="78" xfId="6" applyNumberFormat="1" applyFont="1" applyFill="1" applyBorder="1" applyAlignment="1" applyProtection="1">
      <alignment horizontal="center" vertical="center" wrapText="1"/>
    </xf>
    <xf numFmtId="178" fontId="22" fillId="2" borderId="54" xfId="6" applyNumberFormat="1" applyFont="1" applyFill="1" applyBorder="1" applyAlignment="1" applyProtection="1">
      <alignment horizontal="center" vertical="center" wrapText="1"/>
    </xf>
    <xf numFmtId="0" fontId="21" fillId="6" borderId="92" xfId="5" applyFont="1" applyFill="1" applyBorder="1" applyAlignment="1" applyProtection="1">
      <alignment horizontal="left" vertical="center" wrapText="1"/>
      <protection locked="0"/>
    </xf>
    <xf numFmtId="0" fontId="21" fillId="6" borderId="95" xfId="5" applyFont="1" applyFill="1" applyBorder="1" applyAlignment="1" applyProtection="1">
      <alignment horizontal="left" vertical="center" wrapText="1"/>
      <protection locked="0"/>
    </xf>
    <xf numFmtId="0" fontId="21" fillId="6" borderId="96" xfId="5" applyFont="1" applyFill="1" applyBorder="1" applyAlignment="1" applyProtection="1">
      <alignment horizontal="left" vertical="center" wrapText="1"/>
      <protection locked="0"/>
    </xf>
    <xf numFmtId="0" fontId="25" fillId="5" borderId="92" xfId="5" applyFont="1" applyFill="1" applyBorder="1" applyAlignment="1" applyProtection="1">
      <alignment horizontal="center" vertical="center" wrapText="1"/>
      <protection locked="0"/>
    </xf>
    <xf numFmtId="0" fontId="25" fillId="5" borderId="93" xfId="5" applyFont="1" applyFill="1" applyBorder="1" applyAlignment="1" applyProtection="1">
      <alignment horizontal="center" vertical="center" wrapText="1"/>
      <protection locked="0"/>
    </xf>
    <xf numFmtId="0" fontId="21" fillId="5" borderId="94" xfId="5" applyFont="1" applyFill="1" applyBorder="1" applyAlignment="1" applyProtection="1">
      <alignment horizontal="center" vertical="center" wrapText="1"/>
      <protection locked="0"/>
    </xf>
    <xf numFmtId="0" fontId="21" fillId="5" borderId="93" xfId="5" applyFont="1" applyFill="1" applyBorder="1" applyAlignment="1" applyProtection="1">
      <alignment horizontal="center" vertical="center" wrapText="1"/>
      <protection locked="0"/>
    </xf>
    <xf numFmtId="0" fontId="21" fillId="5" borderId="94" xfId="5" applyFont="1" applyFill="1" applyBorder="1" applyAlignment="1" applyProtection="1">
      <alignment horizontal="center" vertical="center" shrinkToFit="1"/>
      <protection locked="0"/>
    </xf>
    <xf numFmtId="0" fontId="21" fillId="5" borderId="95" xfId="5" applyFont="1" applyFill="1" applyBorder="1" applyAlignment="1" applyProtection="1">
      <alignment horizontal="center" vertical="center" shrinkToFit="1"/>
      <protection locked="0"/>
    </xf>
    <xf numFmtId="0" fontId="21" fillId="5" borderId="93" xfId="5" applyFont="1" applyFill="1" applyBorder="1" applyAlignment="1" applyProtection="1">
      <alignment horizontal="center" vertical="center" shrinkToFit="1"/>
      <protection locked="0"/>
    </xf>
    <xf numFmtId="0" fontId="21" fillId="6" borderId="94" xfId="5" applyFont="1" applyFill="1" applyBorder="1" applyAlignment="1" applyProtection="1">
      <alignment horizontal="center" vertical="center" wrapText="1"/>
      <protection locked="0"/>
    </xf>
    <xf numFmtId="0" fontId="21" fillId="6" borderId="95" xfId="5" applyFont="1" applyFill="1" applyBorder="1" applyAlignment="1" applyProtection="1">
      <alignment horizontal="center" vertical="center" wrapText="1"/>
      <protection locked="0"/>
    </xf>
    <xf numFmtId="0" fontId="21" fillId="6" borderId="96" xfId="5" applyFont="1" applyFill="1" applyBorder="1" applyAlignment="1" applyProtection="1">
      <alignment horizontal="center" vertical="center" wrapText="1"/>
      <protection locked="0"/>
    </xf>
    <xf numFmtId="178" fontId="22" fillId="2" borderId="92" xfId="5" applyNumberFormat="1" applyFont="1" applyFill="1" applyBorder="1" applyAlignment="1">
      <alignment horizontal="center" vertical="center" wrapText="1"/>
    </xf>
    <xf numFmtId="178" fontId="22" fillId="2" borderId="96" xfId="5" applyNumberFormat="1" applyFont="1" applyFill="1" applyBorder="1" applyAlignment="1">
      <alignment horizontal="center" vertical="center" wrapText="1"/>
    </xf>
    <xf numFmtId="178" fontId="22" fillId="2" borderId="92" xfId="6" applyNumberFormat="1" applyFont="1" applyFill="1" applyBorder="1" applyAlignment="1" applyProtection="1">
      <alignment horizontal="center" vertical="center" wrapText="1"/>
    </xf>
    <xf numFmtId="178" fontId="22" fillId="2" borderId="96" xfId="6" applyNumberFormat="1" applyFont="1" applyFill="1" applyBorder="1" applyAlignment="1" applyProtection="1">
      <alignment horizontal="center" vertical="center" wrapText="1"/>
    </xf>
    <xf numFmtId="0" fontId="21" fillId="6" borderId="1" xfId="5" applyFont="1" applyFill="1" applyBorder="1" applyAlignment="1" applyProtection="1">
      <alignment horizontal="center" vertical="center"/>
      <protection locked="0"/>
    </xf>
    <xf numFmtId="0" fontId="21" fillId="6" borderId="3" xfId="5" applyFont="1" applyFill="1" applyBorder="1" applyAlignment="1" applyProtection="1">
      <alignment horizontal="center" vertical="center"/>
      <protection locked="0"/>
    </xf>
    <xf numFmtId="0" fontId="21" fillId="2" borderId="1" xfId="5" applyFont="1" applyFill="1" applyBorder="1" applyAlignment="1">
      <alignment horizontal="center" vertical="center"/>
    </xf>
    <xf numFmtId="0" fontId="21" fillId="2" borderId="3" xfId="5" applyFont="1" applyFill="1" applyBorder="1" applyAlignment="1">
      <alignment horizontal="center" vertical="center"/>
    </xf>
    <xf numFmtId="0" fontId="21" fillId="0" borderId="72" xfId="5" applyFont="1" applyBorder="1" applyAlignment="1">
      <alignment horizontal="center" vertical="center"/>
    </xf>
    <xf numFmtId="0" fontId="21" fillId="0" borderId="77" xfId="5" applyFont="1" applyBorder="1" applyAlignment="1">
      <alignment horizontal="center" vertical="center"/>
    </xf>
    <xf numFmtId="0" fontId="21" fillId="0" borderId="83" xfId="5" applyFont="1" applyBorder="1" applyAlignment="1">
      <alignment horizontal="center" vertical="center"/>
    </xf>
    <xf numFmtId="0" fontId="21" fillId="0" borderId="69" xfId="5" applyFont="1" applyBorder="1" applyAlignment="1">
      <alignment horizontal="center" vertical="center" wrapText="1"/>
    </xf>
    <xf numFmtId="0" fontId="21" fillId="0" borderId="73" xfId="5" applyFont="1" applyBorder="1" applyAlignment="1">
      <alignment horizontal="center" vertical="center" wrapText="1"/>
    </xf>
    <xf numFmtId="0" fontId="21" fillId="0" borderId="0" xfId="5" applyFont="1" applyAlignment="1">
      <alignment horizontal="center" vertical="center" wrapText="1"/>
    </xf>
    <xf numFmtId="0" fontId="21" fillId="0" borderId="19" xfId="5" applyFont="1" applyBorder="1" applyAlignment="1">
      <alignment horizontal="center" vertical="center" wrapText="1"/>
    </xf>
    <xf numFmtId="0" fontId="21" fillId="0" borderId="84" xfId="5" applyFont="1" applyBorder="1" applyAlignment="1">
      <alignment horizontal="center" vertical="center" wrapText="1"/>
    </xf>
    <xf numFmtId="0" fontId="21" fillId="0" borderId="85" xfId="5" applyFont="1" applyBorder="1" applyAlignment="1">
      <alignment horizontal="center" vertical="center" wrapText="1"/>
    </xf>
    <xf numFmtId="0" fontId="21" fillId="0" borderId="70" xfId="5" applyFont="1" applyBorder="1" applyAlignment="1">
      <alignment horizontal="center" vertical="center" wrapText="1"/>
    </xf>
    <xf numFmtId="0" fontId="21" fillId="0" borderId="18" xfId="5" applyFont="1" applyBorder="1" applyAlignment="1">
      <alignment horizontal="center" vertical="center" wrapText="1"/>
    </xf>
    <xf numFmtId="0" fontId="21" fillId="0" borderId="86" xfId="5" applyFont="1" applyBorder="1" applyAlignment="1">
      <alignment horizontal="center" vertical="center" wrapText="1"/>
    </xf>
    <xf numFmtId="0" fontId="21" fillId="0" borderId="68" xfId="5" applyFont="1" applyBorder="1" applyAlignment="1">
      <alignment horizontal="center" vertical="center" wrapText="1"/>
    </xf>
    <xf numFmtId="0" fontId="21" fillId="0" borderId="34" xfId="5" applyFont="1" applyBorder="1" applyAlignment="1">
      <alignment horizontal="center" vertical="center" wrapText="1"/>
    </xf>
    <xf numFmtId="0" fontId="21" fillId="0" borderId="87" xfId="5" applyFont="1" applyBorder="1" applyAlignment="1">
      <alignment horizontal="center" vertical="center" wrapText="1"/>
    </xf>
    <xf numFmtId="0" fontId="21" fillId="0" borderId="71" xfId="5" quotePrefix="1" applyFont="1" applyBorder="1" applyAlignment="1">
      <alignment horizontal="center" vertical="center"/>
    </xf>
    <xf numFmtId="0" fontId="21" fillId="0" borderId="69" xfId="5" applyFont="1" applyBorder="1" applyAlignment="1">
      <alignment horizontal="center" vertical="center"/>
    </xf>
    <xf numFmtId="0" fontId="25" fillId="0" borderId="74" xfId="5" applyFont="1" applyBorder="1" applyAlignment="1">
      <alignment horizontal="center" vertical="center" wrapText="1"/>
    </xf>
    <xf numFmtId="0" fontId="25" fillId="0" borderId="75" xfId="5" applyFont="1" applyBorder="1" applyAlignment="1">
      <alignment horizontal="center" vertical="center" wrapText="1"/>
    </xf>
    <xf numFmtId="0" fontId="25" fillId="0" borderId="79" xfId="5" applyFont="1" applyBorder="1" applyAlignment="1">
      <alignment horizontal="center" vertical="center" wrapText="1"/>
    </xf>
    <xf numFmtId="0" fontId="25" fillId="0" borderId="80" xfId="5" applyFont="1" applyBorder="1" applyAlignment="1">
      <alignment horizontal="center" vertical="center" wrapText="1"/>
    </xf>
    <xf numFmtId="0" fontId="25" fillId="0" borderId="81" xfId="5" applyFont="1" applyBorder="1" applyAlignment="1">
      <alignment horizontal="center" vertical="center" wrapText="1"/>
    </xf>
    <xf numFmtId="0" fontId="25" fillId="0" borderId="82" xfId="5" applyFont="1" applyBorder="1" applyAlignment="1">
      <alignment horizontal="center" vertical="center" wrapText="1"/>
    </xf>
    <xf numFmtId="0" fontId="25" fillId="0" borderId="88" xfId="5" applyFont="1" applyBorder="1" applyAlignment="1">
      <alignment horizontal="center" vertical="center" wrapText="1"/>
    </xf>
    <xf numFmtId="0" fontId="25" fillId="0" borderId="90" xfId="5" applyFont="1" applyBorder="1" applyAlignment="1">
      <alignment horizontal="center" vertical="center" wrapText="1"/>
    </xf>
    <xf numFmtId="0" fontId="21" fillId="0" borderId="76" xfId="5" applyFont="1" applyBorder="1" applyAlignment="1">
      <alignment horizontal="center" vertical="center" wrapText="1"/>
    </xf>
    <xf numFmtId="0" fontId="21" fillId="0" borderId="72" xfId="5" applyFont="1" applyBorder="1" applyAlignment="1">
      <alignment horizontal="center" vertical="center" wrapText="1"/>
    </xf>
    <xf numFmtId="0" fontId="21" fillId="0" borderId="78" xfId="5" applyFont="1" applyBorder="1" applyAlignment="1">
      <alignment horizontal="center" vertical="center"/>
    </xf>
    <xf numFmtId="0" fontId="21" fillId="0" borderId="2" xfId="5" applyFont="1" applyBorder="1" applyAlignment="1">
      <alignment horizontal="center" vertical="center"/>
    </xf>
    <xf numFmtId="0" fontId="21" fillId="0" borderId="54" xfId="5" applyFont="1" applyBorder="1" applyAlignment="1">
      <alignment horizontal="center" vertical="center"/>
    </xf>
    <xf numFmtId="0" fontId="22" fillId="5" borderId="0" xfId="5" applyFont="1" applyFill="1" applyAlignment="1" applyProtection="1">
      <alignment horizontal="center" vertical="center"/>
      <protection locked="0"/>
    </xf>
    <xf numFmtId="0" fontId="22" fillId="6" borderId="0" xfId="5" applyFont="1" applyFill="1" applyAlignment="1" applyProtection="1">
      <alignment horizontal="center" vertical="center"/>
      <protection locked="0"/>
    </xf>
    <xf numFmtId="0" fontId="22" fillId="0" borderId="0" xfId="5" applyFont="1" applyAlignment="1">
      <alignment horizontal="center" vertical="center"/>
    </xf>
    <xf numFmtId="0" fontId="21" fillId="5" borderId="23" xfId="5" applyFont="1" applyFill="1" applyBorder="1" applyAlignment="1" applyProtection="1">
      <alignment horizontal="center" vertical="center"/>
      <protection locked="0"/>
    </xf>
    <xf numFmtId="0" fontId="21" fillId="6" borderId="20" xfId="5" applyFont="1" applyFill="1" applyBorder="1" applyAlignment="1" applyProtection="1">
      <alignment horizontal="center" vertical="center"/>
      <protection locked="0"/>
    </xf>
    <xf numFmtId="0" fontId="21" fillId="6" borderId="22" xfId="5" applyFont="1" applyFill="1" applyBorder="1" applyAlignment="1" applyProtection="1">
      <alignment horizontal="center" vertical="center"/>
      <protection locked="0"/>
    </xf>
    <xf numFmtId="0" fontId="25" fillId="2" borderId="0" xfId="5" applyFont="1" applyFill="1" applyAlignment="1">
      <alignment horizontal="left" vertical="center"/>
    </xf>
    <xf numFmtId="0" fontId="36" fillId="2" borderId="77" xfId="5" applyFont="1" applyFill="1" applyBorder="1" applyAlignment="1">
      <alignment horizontal="center" vertical="center"/>
    </xf>
    <xf numFmtId="0" fontId="36" fillId="2" borderId="83" xfId="5" applyFont="1" applyFill="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40" fillId="2" borderId="46" xfId="4" applyFont="1" applyFill="1" applyBorder="1" applyAlignment="1">
      <alignment horizontal="left" vertical="center" wrapText="1"/>
    </xf>
    <xf numFmtId="0" fontId="40" fillId="2" borderId="34" xfId="4" applyFont="1" applyFill="1" applyBorder="1" applyAlignment="1">
      <alignment horizontal="left" vertical="center" wrapText="1"/>
    </xf>
    <xf numFmtId="0" fontId="40" fillId="2" borderId="46" xfId="4" applyFont="1" applyFill="1" applyBorder="1" applyAlignment="1">
      <alignment horizontal="left" vertical="top" wrapText="1"/>
    </xf>
    <xf numFmtId="0" fontId="40" fillId="2" borderId="34" xfId="4" applyFont="1" applyFill="1" applyBorder="1" applyAlignment="1">
      <alignment horizontal="left" vertical="top" wrapText="1"/>
    </xf>
    <xf numFmtId="0" fontId="40" fillId="2" borderId="115" xfId="4" applyFont="1" applyFill="1" applyBorder="1" applyAlignment="1">
      <alignment horizontal="left" vertical="top" wrapText="1"/>
    </xf>
    <xf numFmtId="0" fontId="40" fillId="2" borderId="87" xfId="4" applyFont="1" applyFill="1" applyBorder="1" applyAlignment="1">
      <alignment horizontal="left" vertical="top" wrapText="1"/>
    </xf>
    <xf numFmtId="0" fontId="39" fillId="2" borderId="0" xfId="4" applyFont="1" applyFill="1" applyAlignment="1">
      <alignment horizontal="center" vertical="center"/>
    </xf>
    <xf numFmtId="0" fontId="40" fillId="2" borderId="74" xfId="4" applyFont="1" applyFill="1" applyBorder="1" applyAlignment="1">
      <alignment horizontal="center" vertical="center" wrapText="1"/>
    </xf>
    <xf numFmtId="0" fontId="40" fillId="2" borderId="75" xfId="4" applyFont="1" applyFill="1" applyBorder="1" applyAlignment="1">
      <alignment horizontal="center" vertical="center" wrapText="1"/>
    </xf>
    <xf numFmtId="0" fontId="40" fillId="2" borderId="120" xfId="4" applyFont="1" applyFill="1" applyBorder="1" applyAlignment="1">
      <alignment horizontal="left" vertical="center" wrapText="1"/>
    </xf>
    <xf numFmtId="0" fontId="40" fillId="2" borderId="61" xfId="4" applyFont="1" applyFill="1" applyBorder="1" applyAlignment="1">
      <alignment horizontal="left" vertical="center" wrapText="1"/>
    </xf>
    <xf numFmtId="0" fontId="56" fillId="0" borderId="92" xfId="10" applyFont="1" applyBorder="1" applyAlignment="1">
      <alignment horizontal="center"/>
    </xf>
    <xf numFmtId="0" fontId="56" fillId="0" borderId="95" xfId="10" applyFont="1" applyBorder="1" applyAlignment="1">
      <alignment horizontal="center"/>
    </xf>
    <xf numFmtId="0" fontId="56" fillId="0" borderId="96" xfId="10" applyFont="1" applyBorder="1" applyAlignment="1">
      <alignment horizontal="center"/>
    </xf>
    <xf numFmtId="0" fontId="58" fillId="0" borderId="0" xfId="10" applyFont="1" applyAlignment="1">
      <alignment horizontal="center"/>
    </xf>
    <xf numFmtId="0" fontId="2" fillId="0" borderId="92" xfId="10" applyBorder="1" applyAlignment="1">
      <alignment horizontal="center" vertical="center"/>
    </xf>
    <xf numFmtId="0" fontId="2" fillId="0" borderId="95" xfId="10" applyBorder="1" applyAlignment="1">
      <alignment horizontal="center" vertical="center"/>
    </xf>
    <xf numFmtId="0" fontId="2" fillId="0" borderId="93" xfId="10" applyBorder="1" applyAlignment="1">
      <alignment horizontal="center" vertical="center"/>
    </xf>
    <xf numFmtId="0" fontId="2" fillId="0" borderId="94" xfId="10" applyBorder="1" applyAlignment="1">
      <alignment horizontal="center" vertical="center"/>
    </xf>
    <xf numFmtId="0" fontId="2" fillId="0" borderId="96" xfId="10" applyBorder="1" applyAlignment="1">
      <alignment horizontal="center" vertical="center"/>
    </xf>
    <xf numFmtId="0" fontId="2" fillId="0" borderId="105" xfId="10" applyBorder="1" applyAlignment="1">
      <alignment horizontal="center" vertical="center"/>
    </xf>
    <xf numFmtId="0" fontId="2" fillId="0" borderId="108" xfId="10" applyBorder="1" applyAlignment="1">
      <alignment horizontal="center" vertical="center"/>
    </xf>
    <xf numFmtId="0" fontId="2" fillId="0" borderId="106" xfId="10" applyBorder="1" applyAlignment="1">
      <alignment horizontal="center" vertical="center"/>
    </xf>
    <xf numFmtId="0" fontId="2" fillId="0" borderId="107" xfId="10" applyBorder="1" applyAlignment="1">
      <alignment horizontal="center" vertical="center"/>
    </xf>
    <xf numFmtId="0" fontId="2" fillId="0" borderId="109" xfId="10" applyBorder="1" applyAlignment="1">
      <alignment horizontal="center" vertical="center"/>
    </xf>
    <xf numFmtId="0" fontId="37" fillId="2" borderId="0" xfId="4" applyFont="1" applyFill="1" applyAlignment="1">
      <alignment horizontal="center" vertical="top"/>
    </xf>
    <xf numFmtId="0" fontId="41" fillId="2" borderId="1" xfId="4" applyFont="1" applyFill="1" applyBorder="1" applyAlignment="1">
      <alignment horizontal="left" vertical="center"/>
    </xf>
    <xf numFmtId="0" fontId="41" fillId="2" borderId="2" xfId="4" applyFont="1" applyFill="1" applyBorder="1" applyAlignment="1">
      <alignment horizontal="left" vertical="center"/>
    </xf>
    <xf numFmtId="0" fontId="41" fillId="2" borderId="3" xfId="4" applyFont="1" applyFill="1" applyBorder="1" applyAlignment="1">
      <alignment horizontal="left" vertical="center"/>
    </xf>
    <xf numFmtId="0" fontId="38" fillId="2" borderId="9" xfId="4" applyFont="1" applyFill="1" applyBorder="1" applyAlignment="1">
      <alignment horizontal="left"/>
    </xf>
    <xf numFmtId="0" fontId="38" fillId="2" borderId="9" xfId="4" applyFont="1" applyFill="1" applyBorder="1" applyAlignment="1">
      <alignment horizontal="center" vertical="center"/>
    </xf>
    <xf numFmtId="0" fontId="38" fillId="2" borderId="21" xfId="4" applyFont="1" applyFill="1" applyBorder="1" applyAlignment="1">
      <alignment horizontal="center" vertical="center"/>
    </xf>
    <xf numFmtId="0" fontId="41" fillId="2" borderId="21" xfId="4" applyFont="1" applyFill="1" applyBorder="1" applyAlignment="1">
      <alignment horizontal="center"/>
    </xf>
    <xf numFmtId="0" fontId="41" fillId="2" borderId="0" xfId="4" applyFont="1" applyFill="1" applyAlignment="1">
      <alignment horizontal="left" vertical="top"/>
    </xf>
    <xf numFmtId="0" fontId="37" fillId="2" borderId="0" xfId="4" applyFont="1" applyFill="1" applyAlignment="1">
      <alignment horizontal="center" vertical="center"/>
    </xf>
    <xf numFmtId="0" fontId="39" fillId="2" borderId="0" xfId="4" applyFont="1" applyFill="1" applyAlignment="1">
      <alignment horizontal="right"/>
    </xf>
    <xf numFmtId="0" fontId="38" fillId="2" borderId="0" xfId="4" applyFont="1" applyFill="1" applyAlignment="1">
      <alignment horizontal="left" vertical="center"/>
    </xf>
    <xf numFmtId="0" fontId="38" fillId="2" borderId="21" xfId="4" applyFont="1" applyFill="1" applyBorder="1" applyAlignment="1">
      <alignment horizontal="left" vertical="center"/>
    </xf>
    <xf numFmtId="0" fontId="9" fillId="2" borderId="7" xfId="8" applyFont="1" applyFill="1" applyBorder="1" applyAlignment="1">
      <alignment horizontal="left" vertical="center"/>
    </xf>
    <xf numFmtId="0" fontId="9" fillId="2" borderId="24" xfId="8" applyFont="1" applyFill="1" applyBorder="1" applyAlignment="1">
      <alignment horizontal="left" vertical="center"/>
    </xf>
    <xf numFmtId="0" fontId="2" fillId="2" borderId="0" xfId="8" applyFill="1">
      <alignment vertical="center"/>
    </xf>
    <xf numFmtId="0" fontId="49" fillId="2" borderId="0" xfId="8" applyFont="1" applyFill="1" applyAlignment="1">
      <alignment horizontal="center" vertical="center"/>
    </xf>
    <xf numFmtId="0" fontId="48" fillId="2" borderId="7" xfId="8" applyFont="1" applyFill="1" applyBorder="1" applyAlignment="1">
      <alignment horizontal="center" vertical="center"/>
    </xf>
    <xf numFmtId="0" fontId="48" fillId="2" borderId="24" xfId="8" applyFont="1" applyFill="1" applyBorder="1" applyAlignment="1">
      <alignment horizontal="center" vertical="center"/>
    </xf>
    <xf numFmtId="0" fontId="26" fillId="2" borderId="133"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135" xfId="0" applyFont="1" applyFill="1" applyBorder="1" applyAlignment="1">
      <alignment horizontal="center" vertical="center"/>
    </xf>
    <xf numFmtId="0" fontId="26" fillId="2" borderId="136" xfId="0" applyFont="1" applyFill="1" applyBorder="1" applyAlignment="1">
      <alignment horizontal="center" vertical="center"/>
    </xf>
    <xf numFmtId="0" fontId="26" fillId="2" borderId="137" xfId="0" applyFont="1" applyFill="1" applyBorder="1" applyAlignment="1">
      <alignment horizontal="center" vertical="center"/>
    </xf>
    <xf numFmtId="0" fontId="26" fillId="2" borderId="128" xfId="0" applyFont="1" applyFill="1" applyBorder="1" applyAlignment="1">
      <alignment horizontal="center" vertical="center"/>
    </xf>
    <xf numFmtId="0" fontId="26" fillId="2" borderId="129" xfId="0" applyFont="1" applyFill="1" applyBorder="1" applyAlignment="1">
      <alignment horizontal="center" vertical="center"/>
    </xf>
    <xf numFmtId="0" fontId="26" fillId="2" borderId="130" xfId="0" applyFont="1" applyFill="1" applyBorder="1" applyAlignment="1">
      <alignment horizontal="center" vertical="center"/>
    </xf>
    <xf numFmtId="0" fontId="26" fillId="2" borderId="138" xfId="0" applyFont="1" applyFill="1" applyBorder="1" applyAlignment="1">
      <alignment horizontal="left" vertical="center" wrapText="1"/>
    </xf>
    <xf numFmtId="0" fontId="26" fillId="2" borderId="140" xfId="0" applyFont="1" applyFill="1" applyBorder="1" applyAlignment="1">
      <alignment horizontal="left" vertical="center" wrapText="1"/>
    </xf>
    <xf numFmtId="0" fontId="0" fillId="2" borderId="49" xfId="0" applyFill="1" applyBorder="1" applyAlignment="1">
      <alignment horizontal="center" vertical="center" wrapText="1"/>
    </xf>
    <xf numFmtId="0" fontId="0" fillId="2" borderId="52" xfId="0" applyFill="1" applyBorder="1" applyAlignment="1">
      <alignment horizontal="center" vertical="center" wrapText="1"/>
    </xf>
    <xf numFmtId="0" fontId="26" fillId="2" borderId="49" xfId="0" applyFont="1" applyFill="1" applyBorder="1" applyAlignment="1">
      <alignment horizontal="left" vertical="center"/>
    </xf>
    <xf numFmtId="0" fontId="26" fillId="2" borderId="52" xfId="0" applyFont="1" applyFill="1" applyBorder="1" applyAlignment="1">
      <alignment horizontal="left" vertical="center"/>
    </xf>
    <xf numFmtId="0" fontId="26" fillId="2" borderId="24" xfId="0" applyFont="1" applyFill="1" applyBorder="1" applyAlignment="1">
      <alignment horizontal="left" vertical="center" wrapText="1"/>
    </xf>
    <xf numFmtId="0" fontId="0" fillId="2" borderId="13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33" xfId="0" applyFill="1" applyBorder="1" applyAlignment="1">
      <alignment horizontal="center" vertical="center" wrapText="1"/>
    </xf>
    <xf numFmtId="0" fontId="0" fillId="2" borderId="16" xfId="0"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7" xfId="0" applyFont="1" applyFill="1" applyBorder="1" applyAlignment="1">
      <alignment horizontal="left" vertical="center"/>
    </xf>
    <xf numFmtId="0" fontId="26" fillId="2" borderId="24" xfId="0" applyFont="1" applyFill="1" applyBorder="1" applyAlignment="1">
      <alignment horizontal="left" vertical="center"/>
    </xf>
    <xf numFmtId="0" fontId="26" fillId="2" borderId="125" xfId="0" applyFont="1" applyFill="1" applyBorder="1" applyAlignment="1">
      <alignment horizontal="center" vertical="center"/>
    </xf>
    <xf numFmtId="0" fontId="26" fillId="2" borderId="126" xfId="0" applyFont="1" applyFill="1" applyBorder="1" applyAlignment="1">
      <alignment horizontal="center" vertical="center"/>
    </xf>
    <xf numFmtId="0" fontId="26" fillId="2" borderId="127" xfId="0" applyFont="1" applyFill="1" applyBorder="1" applyAlignment="1">
      <alignment horizontal="center" vertical="center"/>
    </xf>
    <xf numFmtId="0" fontId="61" fillId="2" borderId="7" xfId="0" applyFont="1" applyFill="1" applyBorder="1" applyAlignment="1">
      <alignment horizontal="left" vertical="center"/>
    </xf>
    <xf numFmtId="0" fontId="61" fillId="2" borderId="24" xfId="0" applyFont="1" applyFill="1" applyBorder="1" applyAlignment="1">
      <alignment horizontal="left" vertical="center"/>
    </xf>
    <xf numFmtId="0" fontId="62" fillId="2" borderId="8" xfId="0" applyFont="1" applyFill="1" applyBorder="1" applyAlignment="1">
      <alignment horizontal="center" vertical="center"/>
    </xf>
    <xf numFmtId="0" fontId="62" fillId="2" borderId="20" xfId="0" applyFont="1" applyFill="1" applyBorder="1" applyAlignment="1">
      <alignment horizontal="center" vertical="center"/>
    </xf>
    <xf numFmtId="0" fontId="61" fillId="2" borderId="9" xfId="0" applyFont="1" applyFill="1" applyBorder="1" applyAlignment="1">
      <alignment horizontal="left" vertical="center"/>
    </xf>
    <xf numFmtId="0" fontId="61" fillId="2" borderId="21" xfId="0" applyFont="1" applyFill="1" applyBorder="1" applyAlignment="1">
      <alignment horizontal="left" vertical="center"/>
    </xf>
    <xf numFmtId="0" fontId="62" fillId="2" borderId="9" xfId="0" applyFont="1" applyFill="1" applyBorder="1" applyAlignment="1">
      <alignment horizontal="center" vertical="center"/>
    </xf>
    <xf numFmtId="0" fontId="62" fillId="2" borderId="21" xfId="0" applyFont="1" applyFill="1" applyBorder="1" applyAlignment="1">
      <alignment horizontal="center" vertical="center"/>
    </xf>
    <xf numFmtId="0" fontId="21" fillId="2" borderId="0" xfId="0" applyFont="1" applyFill="1" applyAlignment="1">
      <alignment horizontal="center" vertic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26" fillId="2" borderId="0" xfId="0" applyFont="1" applyFill="1" applyAlignment="1">
      <alignment horizontal="lef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3" xfId="0" applyFont="1" applyBorder="1" applyAlignment="1">
      <alignment horizontal="left" wrapText="1"/>
    </xf>
    <xf numFmtId="0" fontId="26" fillId="0" borderId="24" xfId="0" applyFont="1" applyBorder="1" applyAlignment="1">
      <alignment horizontal="left" wrapText="1"/>
    </xf>
    <xf numFmtId="0" fontId="26" fillId="0" borderId="1" xfId="0" applyFont="1" applyBorder="1" applyAlignment="1">
      <alignment horizontal="left" vertical="center" shrinkToFit="1"/>
    </xf>
    <xf numFmtId="0" fontId="26" fillId="0" borderId="2" xfId="0" applyFont="1" applyBorder="1" applyAlignment="1">
      <alignment horizontal="left" vertical="center" shrinkToFi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1" xfId="0" applyFont="1" applyBorder="1" applyAlignment="1">
      <alignment horizontal="left"/>
    </xf>
    <xf numFmtId="0" fontId="26" fillId="0" borderId="2" xfId="0" applyFont="1" applyBorder="1" applyAlignment="1">
      <alignment horizontal="left"/>
    </xf>
    <xf numFmtId="0" fontId="26" fillId="0" borderId="21" xfId="0" applyFont="1" applyBorder="1" applyAlignment="1">
      <alignment horizontal="left"/>
    </xf>
    <xf numFmtId="0" fontId="26" fillId="0" borderId="7"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24" xfId="0" applyFont="1" applyBorder="1" applyAlignment="1">
      <alignment horizontal="center" vertical="center" textRotation="255" wrapText="1"/>
    </xf>
    <xf numFmtId="0" fontId="26" fillId="0" borderId="1" xfId="0" applyFont="1" applyBorder="1" applyAlignment="1">
      <alignment horizontal="center" wrapText="1"/>
    </xf>
    <xf numFmtId="0" fontId="26" fillId="0" borderId="2" xfId="0" applyFont="1" applyBorder="1" applyAlignment="1">
      <alignment horizontal="center" wrapText="1"/>
    </xf>
    <xf numFmtId="0" fontId="26" fillId="0" borderId="3" xfId="0" applyFont="1" applyBorder="1" applyAlignment="1">
      <alignment horizontal="center" wrapText="1"/>
    </xf>
    <xf numFmtId="0" fontId="26" fillId="0" borderId="8" xfId="0" applyFont="1" applyBorder="1" applyAlignment="1">
      <alignment horizontal="left" vertical="top" wrapText="1"/>
    </xf>
    <xf numFmtId="0" fontId="26" fillId="0" borderId="9" xfId="0" applyFont="1" applyBorder="1" applyAlignment="1">
      <alignment horizontal="left" vertical="top" wrapText="1"/>
    </xf>
    <xf numFmtId="0" fontId="26" fillId="0" borderId="18" xfId="0" applyFont="1" applyBorder="1" applyAlignment="1">
      <alignment horizontal="left" vertical="top" wrapText="1"/>
    </xf>
    <xf numFmtId="0" fontId="26" fillId="0" borderId="0" xfId="0" applyFont="1" applyAlignment="1">
      <alignment horizontal="left" vertical="top" wrapText="1"/>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26" fillId="0" borderId="10" xfId="0" applyFont="1" applyBorder="1" applyAlignment="1">
      <alignment horizontal="left" vertical="top" wrapText="1"/>
    </xf>
    <xf numFmtId="0" fontId="26" fillId="0" borderId="19" xfId="0" applyFont="1" applyBorder="1" applyAlignment="1">
      <alignment horizontal="left" vertical="top" wrapText="1"/>
    </xf>
    <xf numFmtId="0" fontId="26" fillId="0" borderId="22" xfId="0" applyFont="1" applyBorder="1" applyAlignment="1">
      <alignment horizontal="left" vertical="top"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148" xfId="0" applyFont="1" applyBorder="1" applyAlignment="1">
      <alignment horizontal="center"/>
    </xf>
    <xf numFmtId="0" fontId="26" fillId="0" borderId="149" xfId="0" applyFont="1" applyBorder="1" applyAlignment="1">
      <alignment horizontal="center"/>
    </xf>
    <xf numFmtId="0" fontId="26" fillId="0" borderId="150" xfId="0" applyFont="1" applyBorder="1" applyAlignment="1">
      <alignment horizontal="center"/>
    </xf>
    <xf numFmtId="0" fontId="26" fillId="0" borderId="3" xfId="0" applyFont="1" applyBorder="1" applyAlignment="1">
      <alignment horizontal="left" vertical="center" shrinkToFit="1"/>
    </xf>
    <xf numFmtId="0" fontId="26" fillId="0" borderId="23" xfId="0" applyFont="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left" vertical="center" textRotation="255"/>
    </xf>
    <xf numFmtId="0" fontId="26" fillId="0" borderId="2" xfId="0" applyFont="1" applyBorder="1" applyAlignment="1">
      <alignment horizontal="left" vertical="center" textRotation="255"/>
    </xf>
    <xf numFmtId="0" fontId="26" fillId="0" borderId="3" xfId="0" applyFont="1" applyBorder="1" applyAlignment="1">
      <alignment horizontal="left" vertical="center" textRotation="255"/>
    </xf>
    <xf numFmtId="0" fontId="26" fillId="0" borderId="1" xfId="0" applyFont="1" applyBorder="1" applyAlignment="1">
      <alignment horizontal="left" wrapText="1"/>
    </xf>
    <xf numFmtId="0" fontId="26" fillId="0" borderId="2" xfId="0" applyFont="1" applyBorder="1" applyAlignment="1">
      <alignment horizontal="left" wrapText="1"/>
    </xf>
    <xf numFmtId="0" fontId="26" fillId="0" borderId="142" xfId="0" applyFont="1" applyBorder="1" applyAlignment="1">
      <alignment horizontal="center" wrapText="1"/>
    </xf>
    <xf numFmtId="0" fontId="26" fillId="0" borderId="144" xfId="0" applyFont="1" applyBorder="1" applyAlignment="1">
      <alignment horizontal="center" wrapText="1"/>
    </xf>
    <xf numFmtId="0" fontId="26" fillId="0" borderId="1" xfId="0" applyFont="1" applyBorder="1" applyAlignment="1">
      <alignment horizontal="center" shrinkToFit="1"/>
    </xf>
    <xf numFmtId="0" fontId="26" fillId="0" borderId="2" xfId="0" applyFont="1" applyBorder="1" applyAlignment="1">
      <alignment horizontal="center" shrinkToFit="1"/>
    </xf>
    <xf numFmtId="0" fontId="26" fillId="0" borderId="3" xfId="0" applyFont="1" applyBorder="1" applyAlignment="1">
      <alignment horizontal="center"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26" fillId="0" borderId="2" xfId="0" applyFont="1" applyBorder="1" applyAlignment="1">
      <alignment horizontal="left" vertical="top" shrinkToFit="1"/>
    </xf>
    <xf numFmtId="0" fontId="0" fillId="0" borderId="2" xfId="0" applyBorder="1" applyAlignment="1">
      <alignment horizontal="left" vertical="top" shrinkToFit="1"/>
    </xf>
    <xf numFmtId="0" fontId="26" fillId="0" borderId="147" xfId="0" applyFont="1" applyBorder="1" applyAlignment="1">
      <alignment horizontal="left" vertical="top" shrinkToFit="1"/>
    </xf>
    <xf numFmtId="0" fontId="26" fillId="0" borderId="145" xfId="0" applyFont="1" applyBorder="1" applyAlignment="1">
      <alignment horizontal="left" vertical="top" shrinkToFit="1"/>
    </xf>
    <xf numFmtId="0" fontId="0" fillId="0" borderId="145" xfId="0" applyBorder="1" applyAlignment="1">
      <alignment shrinkToFit="1"/>
    </xf>
    <xf numFmtId="0" fontId="26" fillId="0" borderId="21" xfId="0" applyFont="1" applyBorder="1" applyAlignment="1">
      <alignment horizontal="left" vertical="center" shrinkToFit="1"/>
    </xf>
    <xf numFmtId="0" fontId="0" fillId="0" borderId="21"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6" fillId="0" borderId="2" xfId="0" applyFont="1" applyBorder="1" applyAlignment="1">
      <alignment horizontal="left" vertical="top"/>
    </xf>
    <xf numFmtId="0" fontId="0" fillId="0" borderId="2" xfId="0" applyBorder="1" applyAlignment="1">
      <alignment horizontal="left" vertical="top"/>
    </xf>
    <xf numFmtId="0" fontId="26" fillId="0" borderId="20" xfId="0" applyFont="1" applyBorder="1" applyAlignment="1">
      <alignment horizontal="center" shrinkToFit="1"/>
    </xf>
    <xf numFmtId="0" fontId="26" fillId="0" borderId="21" xfId="0" applyFont="1" applyBorder="1" applyAlignment="1">
      <alignment horizontal="center" shrinkToFit="1"/>
    </xf>
    <xf numFmtId="0" fontId="26" fillId="0" borderId="22" xfId="0" applyFont="1" applyBorder="1" applyAlignment="1">
      <alignment horizont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16" xfId="0" applyFont="1" applyBorder="1" applyAlignment="1">
      <alignment horizontal="left" vertical="center" wrapText="1"/>
    </xf>
    <xf numFmtId="0" fontId="26" fillId="0" borderId="49" xfId="0" applyFont="1" applyBorder="1" applyAlignment="1">
      <alignment horizontal="left" vertical="center" wrapText="1"/>
    </xf>
    <xf numFmtId="0" fontId="26" fillId="0" borderId="17" xfId="0" applyFont="1" applyBorder="1" applyAlignment="1">
      <alignment horizontal="left" vertical="center" wrapText="1"/>
    </xf>
    <xf numFmtId="0" fontId="26" fillId="0" borderId="23" xfId="0" applyFont="1" applyBorder="1" applyAlignment="1">
      <alignment horizontal="center" vertical="center" textRotation="255" shrinkToFit="1"/>
    </xf>
    <xf numFmtId="0" fontId="26" fillId="0" borderId="14" xfId="0" applyFont="1" applyBorder="1" applyAlignment="1">
      <alignment horizontal="center" vertical="center" textRotation="255" shrinkToFi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143" xfId="0" applyFont="1" applyBorder="1" applyAlignment="1">
      <alignment horizontal="center" wrapText="1"/>
    </xf>
    <xf numFmtId="0" fontId="26" fillId="0" borderId="0" xfId="0" applyFont="1" applyAlignment="1">
      <alignment horizontal="center" wrapText="1"/>
    </xf>
    <xf numFmtId="0" fontId="26" fillId="0" borderId="8" xfId="0" applyFont="1" applyBorder="1" applyAlignment="1">
      <alignment horizont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8" xfId="0" applyFont="1" applyBorder="1" applyAlignment="1">
      <alignment horizontal="center"/>
    </xf>
    <xf numFmtId="0" fontId="26" fillId="0" borderId="9" xfId="0" applyFont="1" applyBorder="1" applyAlignment="1">
      <alignment horizontal="center" shrinkToFit="1"/>
    </xf>
    <xf numFmtId="0" fontId="26" fillId="0" borderId="10" xfId="0" applyFont="1" applyBorder="1" applyAlignment="1">
      <alignment horizontal="center" shrinkToFi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141" xfId="0" applyFont="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left" wrapText="1"/>
    </xf>
    <xf numFmtId="0" fontId="26" fillId="0" borderId="7" xfId="0" applyFont="1" applyBorder="1" applyAlignment="1">
      <alignment horizontal="center" vertical="center" textRotation="255" shrinkToFit="1"/>
    </xf>
    <xf numFmtId="0" fontId="26" fillId="0" borderId="24" xfId="0" applyFont="1" applyBorder="1" applyAlignment="1">
      <alignment horizontal="center" vertical="center" textRotation="255" shrinkToFi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64" fillId="0" borderId="8"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8" xfId="0" applyFont="1" applyBorder="1" applyAlignment="1">
      <alignment horizontal="left" vertical="center" wrapText="1"/>
    </xf>
    <xf numFmtId="0" fontId="64" fillId="0" borderId="0" xfId="0" applyFont="1" applyAlignment="1">
      <alignment horizontal="left" vertical="center" wrapText="1"/>
    </xf>
    <xf numFmtId="0" fontId="64" fillId="0" borderId="19" xfId="0" applyFont="1" applyBorder="1" applyAlignment="1">
      <alignment horizontal="left" vertical="center" wrapText="1"/>
    </xf>
    <xf numFmtId="0" fontId="64" fillId="0" borderId="20" xfId="0" applyFont="1" applyBorder="1" applyAlignment="1">
      <alignment horizontal="left" vertical="center" wrapText="1"/>
    </xf>
    <xf numFmtId="0" fontId="64" fillId="0" borderId="21" xfId="0" applyFont="1" applyBorder="1" applyAlignment="1">
      <alignment horizontal="left" vertical="center" wrapText="1"/>
    </xf>
    <xf numFmtId="0" fontId="64" fillId="0" borderId="22" xfId="0" applyFont="1" applyBorder="1" applyAlignment="1">
      <alignment horizontal="left" vertical="center" wrapText="1"/>
    </xf>
    <xf numFmtId="0" fontId="0" fillId="0" borderId="10" xfId="0" applyBorder="1" applyAlignment="1">
      <alignment horizontal="left" vertical="center" wrapText="1"/>
    </xf>
    <xf numFmtId="0" fontId="26" fillId="0" borderId="1" xfId="0" applyFont="1" applyBorder="1" applyAlignment="1">
      <alignment horizontal="left" shrinkToFit="1"/>
    </xf>
    <xf numFmtId="0" fontId="26" fillId="0" borderId="2" xfId="0" applyFont="1" applyBorder="1" applyAlignment="1">
      <alignment horizontal="left" shrinkToFit="1"/>
    </xf>
    <xf numFmtId="0" fontId="26" fillId="0" borderId="3" xfId="0" applyFont="1" applyBorder="1" applyAlignment="1">
      <alignment horizontal="left" shrinkToFit="1"/>
    </xf>
    <xf numFmtId="0" fontId="26" fillId="0" borderId="0" xfId="0" applyFont="1" applyAlignment="1">
      <alignment horizontal="center" vertical="center"/>
    </xf>
  </cellXfs>
  <cellStyles count="12">
    <cellStyle name="ハイパーリンク" xfId="9" builtinId="8"/>
    <cellStyle name="桁区切り 2" xfId="6" xr:uid="{00000000-0005-0000-0000-000001000000}"/>
    <cellStyle name="標準" xfId="0" builtinId="0"/>
    <cellStyle name="標準 2" xfId="5" xr:uid="{00000000-0005-0000-0000-000003000000}"/>
    <cellStyle name="標準 2 2" xfId="7" xr:uid="{00000000-0005-0000-0000-000004000000}"/>
    <cellStyle name="標準 2 3" xfId="4" xr:uid="{00000000-0005-0000-0000-000005000000}"/>
    <cellStyle name="標準 2 4" xfId="11" xr:uid="{00000000-0005-0000-0000-000006000000}"/>
    <cellStyle name="標準 3" xfId="8" xr:uid="{00000000-0005-0000-0000-000007000000}"/>
    <cellStyle name="標準_kyotaku_shinnsei" xfId="3" xr:uid="{00000000-0005-0000-0000-000008000000}"/>
    <cellStyle name="標準_参考様式" xfId="10" xr:uid="{00000000-0005-0000-0000-000009000000}"/>
    <cellStyle name="標準_第１号様式・付表" xfId="1" xr:uid="{00000000-0005-0000-0000-00000A000000}"/>
    <cellStyle name="標準_付表　訪問介護　修正版_第一号様式 2" xfId="2" xr:uid="{00000000-0005-0000-0000-00000B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47625</xdr:rowOff>
        </xdr:from>
        <xdr:to>
          <xdr:col>6</xdr:col>
          <xdr:colOff>0</xdr:colOff>
          <xdr:row>29</xdr:row>
          <xdr:rowOff>180975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190500</xdr:rowOff>
        </xdr:from>
        <xdr:to>
          <xdr:col>6</xdr:col>
          <xdr:colOff>0</xdr:colOff>
          <xdr:row>31</xdr:row>
          <xdr:rowOff>66675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209550</xdr:rowOff>
        </xdr:from>
        <xdr:to>
          <xdr:col>6</xdr:col>
          <xdr:colOff>0</xdr:colOff>
          <xdr:row>32</xdr:row>
          <xdr:rowOff>76200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57150</xdr:rowOff>
        </xdr:from>
        <xdr:to>
          <xdr:col>4</xdr:col>
          <xdr:colOff>38100</xdr:colOff>
          <xdr:row>31</xdr:row>
          <xdr:rowOff>180975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47625</xdr:rowOff>
        </xdr:from>
        <xdr:to>
          <xdr:col>4</xdr:col>
          <xdr:colOff>38100</xdr:colOff>
          <xdr:row>29</xdr:row>
          <xdr:rowOff>171450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F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F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F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F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F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F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F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F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F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F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F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F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F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F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F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F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F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F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F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F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F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F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F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F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F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F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F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F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F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F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F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F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F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F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F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F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F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F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F00-00002800000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0000000-0008-0000-0F00-00002900000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00000000-0008-0000-0F00-00002A00000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000000-0008-0000-0F00-00002B00000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00000000-0008-0000-0F00-00002C00000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0000000-0008-0000-0F00-00002D00000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0000000-0008-0000-0F00-00002E00000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00000000-0008-0000-0F00-00002F0000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0000000-0008-0000-0F00-0000300000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00000000-0008-0000-0F00-0000310000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00000000-0008-0000-0F00-000032000000}"/>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F00-00003300000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F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F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F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F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F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F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F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F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F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F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F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F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F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F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F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F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F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F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F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F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F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F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F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F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F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F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F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F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F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F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F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F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F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F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F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F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F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F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F00-00005A00000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00000000-0008-0000-0F00-00005B00000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00000000-0008-0000-0F00-00005C00000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00000000-0008-0000-0F00-00005D00000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00000000-0008-0000-0F00-00005E00000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0000000-0008-0000-0F00-00005F00000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00000000-0008-0000-0F00-00006000000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0000000-0008-0000-0F00-0000610000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00000000-0008-0000-0F00-0000620000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00000000-0008-0000-0F00-0000630000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0000000-0008-0000-0F00-000064000000}"/>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F00-000065000000}"/>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bncmsap01.city-ota.local/jigyousha/kyotakukaigoshienjigyousyo/kaigo-yobou-shien-jigyousyo-joho.files/kyotakushiteishinnsei20240408syuuseib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及びチェックリスト"/>
      <sheetName val="指定申請書"/>
      <sheetName val="指定申請書裏面"/>
      <sheetName val="付表"/>
      <sheetName val="【記載例】居宅介護支援"/>
      <sheetName val="標準様式１"/>
      <sheetName val="標準様式１（100名）"/>
      <sheetName val="記入方法"/>
      <sheetName val="プルダウン・リスト"/>
      <sheetName val="標準様式3"/>
      <sheetName val="標準様式５"/>
      <sheetName val="大田区参考様式２"/>
      <sheetName val="標準様式６"/>
      <sheetName val="別紙②"/>
      <sheetName val="標準様式７"/>
    </sheetNames>
    <sheetDataSet>
      <sheetData sheetId="0"/>
      <sheetData sheetId="1"/>
      <sheetData sheetId="2"/>
      <sheetData sheetId="3"/>
      <sheetData sheetId="4"/>
      <sheetData sheetId="5"/>
      <sheetData sheetId="6"/>
      <sheetData sheetId="7"/>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view="pageBreakPreview" zoomScaleNormal="90" zoomScaleSheetLayoutView="100" workbookViewId="0">
      <selection activeCell="M21" sqref="M21"/>
    </sheetView>
  </sheetViews>
  <sheetFormatPr defaultColWidth="6.875" defaultRowHeight="14.25"/>
  <cols>
    <col min="1" max="1" width="4.5" style="256" customWidth="1"/>
    <col min="2" max="2" width="22.75" style="255" customWidth="1"/>
    <col min="3" max="3" width="9.875" style="255" customWidth="1"/>
    <col min="4" max="4" width="3.125" style="256" customWidth="1"/>
    <col min="5" max="5" width="9.625" style="256" customWidth="1"/>
    <col min="6" max="6" width="3.125" style="256" customWidth="1"/>
    <col min="7" max="7" width="9.625" style="256" customWidth="1"/>
    <col min="8" max="8" width="27.25" style="256" customWidth="1"/>
    <col min="9" max="9" width="1.375" style="256" customWidth="1"/>
    <col min="10" max="16384" width="6.875" style="256"/>
  </cols>
  <sheetData>
    <row r="1" spans="1:8" ht="22.5" customHeight="1">
      <c r="A1" s="254" t="s">
        <v>377</v>
      </c>
    </row>
    <row r="2" spans="1:8" ht="22.5" customHeight="1">
      <c r="A2" s="409" t="s">
        <v>626</v>
      </c>
      <c r="B2" s="409"/>
      <c r="C2" s="409"/>
      <c r="D2" s="409"/>
      <c r="E2" s="409"/>
      <c r="F2" s="409"/>
      <c r="G2" s="409"/>
      <c r="H2" s="409"/>
    </row>
    <row r="4" spans="1:8">
      <c r="A4" s="256" t="s">
        <v>378</v>
      </c>
    </row>
    <row r="6" spans="1:8" ht="27.75" customHeight="1">
      <c r="A6" s="257"/>
      <c r="B6" s="258" t="s">
        <v>379</v>
      </c>
      <c r="C6" s="258" t="s">
        <v>380</v>
      </c>
      <c r="D6" s="410" t="s">
        <v>381</v>
      </c>
      <c r="E6" s="411"/>
      <c r="F6" s="410" t="s">
        <v>382</v>
      </c>
      <c r="G6" s="411"/>
      <c r="H6" s="258" t="s">
        <v>83</v>
      </c>
    </row>
    <row r="7" spans="1:8" ht="20.25" customHeight="1">
      <c r="A7" s="412">
        <v>1</v>
      </c>
      <c r="B7" s="414" t="s">
        <v>383</v>
      </c>
      <c r="C7" s="412"/>
      <c r="D7" s="416"/>
      <c r="E7" s="418" t="s">
        <v>384</v>
      </c>
      <c r="F7" s="259"/>
      <c r="G7" s="260" t="s">
        <v>384</v>
      </c>
      <c r="H7" s="420" t="s">
        <v>628</v>
      </c>
    </row>
    <row r="8" spans="1:8" ht="20.25" customHeight="1">
      <c r="A8" s="413"/>
      <c r="B8" s="415"/>
      <c r="C8" s="413"/>
      <c r="D8" s="417"/>
      <c r="E8" s="419"/>
      <c r="F8" s="261"/>
      <c r="G8" s="262" t="s">
        <v>385</v>
      </c>
      <c r="H8" s="420"/>
    </row>
    <row r="9" spans="1:8" ht="20.25" customHeight="1">
      <c r="A9" s="412">
        <v>2</v>
      </c>
      <c r="B9" s="414" t="s">
        <v>386</v>
      </c>
      <c r="C9" s="412" t="s">
        <v>387</v>
      </c>
      <c r="D9" s="416"/>
      <c r="E9" s="418" t="s">
        <v>384</v>
      </c>
      <c r="F9" s="259"/>
      <c r="G9" s="260" t="s">
        <v>384</v>
      </c>
      <c r="H9" s="420" t="s">
        <v>629</v>
      </c>
    </row>
    <row r="10" spans="1:8" ht="20.25" customHeight="1">
      <c r="A10" s="413"/>
      <c r="B10" s="415"/>
      <c r="C10" s="413"/>
      <c r="D10" s="417"/>
      <c r="E10" s="419"/>
      <c r="F10" s="261"/>
      <c r="G10" s="262" t="s">
        <v>385</v>
      </c>
      <c r="H10" s="420"/>
    </row>
    <row r="11" spans="1:8" ht="20.25" customHeight="1">
      <c r="A11" s="412">
        <v>3</v>
      </c>
      <c r="B11" s="414" t="s">
        <v>388</v>
      </c>
      <c r="C11" s="412"/>
      <c r="D11" s="416"/>
      <c r="E11" s="418" t="s">
        <v>384</v>
      </c>
      <c r="F11" s="259"/>
      <c r="G11" s="260" t="s">
        <v>384</v>
      </c>
      <c r="H11" s="420" t="s">
        <v>630</v>
      </c>
    </row>
    <row r="12" spans="1:8" ht="20.25" customHeight="1">
      <c r="A12" s="413"/>
      <c r="B12" s="415"/>
      <c r="C12" s="413"/>
      <c r="D12" s="417"/>
      <c r="E12" s="419"/>
      <c r="F12" s="261"/>
      <c r="G12" s="262" t="s">
        <v>389</v>
      </c>
      <c r="H12" s="420"/>
    </row>
    <row r="13" spans="1:8" ht="20.25" customHeight="1">
      <c r="A13" s="412">
        <v>4</v>
      </c>
      <c r="B13" s="414" t="s">
        <v>295</v>
      </c>
      <c r="C13" s="412" t="s">
        <v>390</v>
      </c>
      <c r="D13" s="416"/>
      <c r="E13" s="418" t="s">
        <v>384</v>
      </c>
      <c r="F13" s="259"/>
      <c r="G13" s="260" t="s">
        <v>384</v>
      </c>
      <c r="H13" s="420"/>
    </row>
    <row r="14" spans="1:8" ht="20.25" customHeight="1">
      <c r="A14" s="413"/>
      <c r="B14" s="415"/>
      <c r="C14" s="413"/>
      <c r="D14" s="417"/>
      <c r="E14" s="419"/>
      <c r="F14" s="261"/>
      <c r="G14" s="262" t="s">
        <v>389</v>
      </c>
      <c r="H14" s="420"/>
    </row>
    <row r="15" spans="1:8" ht="20.25" customHeight="1">
      <c r="A15" s="412">
        <v>5</v>
      </c>
      <c r="B15" s="414" t="s">
        <v>391</v>
      </c>
      <c r="C15" s="414"/>
      <c r="D15" s="416"/>
      <c r="E15" s="418" t="s">
        <v>384</v>
      </c>
      <c r="F15" s="259"/>
      <c r="G15" s="260" t="s">
        <v>384</v>
      </c>
      <c r="H15" s="420" t="s">
        <v>631</v>
      </c>
    </row>
    <row r="16" spans="1:8" ht="20.25" customHeight="1">
      <c r="A16" s="413"/>
      <c r="B16" s="415"/>
      <c r="C16" s="421"/>
      <c r="D16" s="417"/>
      <c r="E16" s="419"/>
      <c r="F16" s="261"/>
      <c r="G16" s="262" t="s">
        <v>389</v>
      </c>
      <c r="H16" s="420"/>
    </row>
    <row r="17" spans="1:8" ht="20.25" customHeight="1">
      <c r="A17" s="412">
        <v>6</v>
      </c>
      <c r="B17" s="414" t="s">
        <v>392</v>
      </c>
      <c r="C17" s="412" t="s">
        <v>393</v>
      </c>
      <c r="D17" s="416"/>
      <c r="E17" s="418" t="s">
        <v>384</v>
      </c>
      <c r="F17" s="259"/>
      <c r="G17" s="260" t="s">
        <v>384</v>
      </c>
      <c r="H17" s="420"/>
    </row>
    <row r="18" spans="1:8" ht="20.25" customHeight="1">
      <c r="A18" s="413"/>
      <c r="B18" s="415"/>
      <c r="C18" s="413"/>
      <c r="D18" s="417"/>
      <c r="E18" s="419"/>
      <c r="F18" s="261"/>
      <c r="G18" s="262" t="s">
        <v>389</v>
      </c>
      <c r="H18" s="420"/>
    </row>
    <row r="19" spans="1:8" ht="20.25" customHeight="1">
      <c r="A19" s="412">
        <v>7</v>
      </c>
      <c r="B19" s="414" t="s">
        <v>394</v>
      </c>
      <c r="C19" s="414" t="s">
        <v>415</v>
      </c>
      <c r="D19" s="416"/>
      <c r="E19" s="418" t="s">
        <v>384</v>
      </c>
      <c r="F19" s="259"/>
      <c r="G19" s="260" t="s">
        <v>384</v>
      </c>
      <c r="H19" s="420"/>
    </row>
    <row r="20" spans="1:8" ht="20.25" customHeight="1">
      <c r="A20" s="413"/>
      <c r="B20" s="415"/>
      <c r="C20" s="421"/>
      <c r="D20" s="417"/>
      <c r="E20" s="419"/>
      <c r="F20" s="261"/>
      <c r="G20" s="262" t="s">
        <v>385</v>
      </c>
      <c r="H20" s="420"/>
    </row>
    <row r="21" spans="1:8" ht="20.25" customHeight="1">
      <c r="A21" s="412">
        <v>8</v>
      </c>
      <c r="B21" s="414" t="s">
        <v>395</v>
      </c>
      <c r="C21" s="424" t="s">
        <v>396</v>
      </c>
      <c r="D21" s="416"/>
      <c r="E21" s="418" t="s">
        <v>384</v>
      </c>
      <c r="F21" s="416"/>
      <c r="G21" s="418" t="s">
        <v>384</v>
      </c>
      <c r="H21" s="423" t="s">
        <v>627</v>
      </c>
    </row>
    <row r="22" spans="1:8" ht="20.25" customHeight="1">
      <c r="A22" s="413"/>
      <c r="B22" s="415"/>
      <c r="C22" s="425"/>
      <c r="D22" s="417"/>
      <c r="E22" s="419"/>
      <c r="F22" s="417"/>
      <c r="G22" s="419"/>
      <c r="H22" s="423"/>
    </row>
    <row r="23" spans="1:8" ht="20.25" customHeight="1">
      <c r="A23" s="412">
        <v>9</v>
      </c>
      <c r="B23" s="414" t="s">
        <v>397</v>
      </c>
      <c r="C23" s="412" t="s">
        <v>398</v>
      </c>
      <c r="D23" s="416"/>
      <c r="E23" s="418" t="s">
        <v>384</v>
      </c>
      <c r="F23" s="416"/>
      <c r="G23" s="418" t="s">
        <v>384</v>
      </c>
      <c r="H23" s="420"/>
    </row>
    <row r="24" spans="1:8" ht="20.25" customHeight="1">
      <c r="A24" s="413"/>
      <c r="B24" s="415"/>
      <c r="C24" s="413"/>
      <c r="D24" s="417"/>
      <c r="E24" s="419"/>
      <c r="F24" s="417"/>
      <c r="G24" s="419"/>
      <c r="H24" s="420"/>
    </row>
    <row r="25" spans="1:8" ht="13.5">
      <c r="A25" s="263"/>
      <c r="B25" s="263"/>
      <c r="C25" s="263"/>
      <c r="D25" s="264"/>
      <c r="E25" s="265"/>
      <c r="F25" s="264"/>
      <c r="G25" s="265"/>
      <c r="H25" s="263"/>
    </row>
    <row r="26" spans="1:8" ht="13.5" customHeight="1">
      <c r="A26" s="422" t="s">
        <v>399</v>
      </c>
      <c r="B26" s="422"/>
      <c r="C26" s="422"/>
      <c r="D26" s="422"/>
      <c r="E26" s="422"/>
      <c r="F26" s="422"/>
      <c r="G26" s="422"/>
      <c r="H26" s="422"/>
    </row>
    <row r="27" spans="1:8" ht="13.5" customHeight="1">
      <c r="A27" s="422"/>
      <c r="B27" s="422"/>
      <c r="C27" s="422"/>
      <c r="D27" s="422"/>
      <c r="E27" s="422"/>
      <c r="F27" s="422"/>
      <c r="G27" s="422"/>
      <c r="H27" s="422"/>
    </row>
    <row r="28" spans="1:8" ht="31.5" customHeight="1">
      <c r="A28" s="257"/>
      <c r="B28" s="258" t="s">
        <v>379</v>
      </c>
      <c r="C28" s="258" t="s">
        <v>380</v>
      </c>
      <c r="D28" s="410" t="s">
        <v>381</v>
      </c>
      <c r="E28" s="411"/>
      <c r="F28" s="410" t="s">
        <v>382</v>
      </c>
      <c r="G28" s="411"/>
      <c r="H28" s="258" t="s">
        <v>83</v>
      </c>
    </row>
    <row r="29" spans="1:8" ht="20.100000000000001" customHeight="1">
      <c r="A29" s="412">
        <v>10</v>
      </c>
      <c r="B29" s="426" t="s">
        <v>400</v>
      </c>
      <c r="C29" s="412"/>
      <c r="D29" s="416"/>
      <c r="E29" s="418" t="s">
        <v>384</v>
      </c>
      <c r="F29" s="259"/>
      <c r="G29" s="418" t="s">
        <v>384</v>
      </c>
      <c r="H29" s="423" t="s">
        <v>632</v>
      </c>
    </row>
    <row r="30" spans="1:8" ht="20.100000000000001" customHeight="1">
      <c r="A30" s="413"/>
      <c r="B30" s="427"/>
      <c r="C30" s="413"/>
      <c r="D30" s="417"/>
      <c r="E30" s="419"/>
      <c r="F30" s="261"/>
      <c r="G30" s="419"/>
      <c r="H30" s="423"/>
    </row>
    <row r="31" spans="1:8" ht="20.100000000000001" customHeight="1">
      <c r="A31" s="412">
        <v>11</v>
      </c>
      <c r="B31" s="414" t="s">
        <v>401</v>
      </c>
      <c r="C31" s="428" t="s">
        <v>414</v>
      </c>
      <c r="D31" s="416"/>
      <c r="E31" s="418" t="s">
        <v>384</v>
      </c>
      <c r="F31" s="259"/>
      <c r="G31" s="260" t="s">
        <v>384</v>
      </c>
      <c r="H31" s="420"/>
    </row>
    <row r="32" spans="1:8" ht="20.100000000000001" customHeight="1">
      <c r="A32" s="413"/>
      <c r="B32" s="415"/>
      <c r="C32" s="413"/>
      <c r="D32" s="417"/>
      <c r="E32" s="419"/>
      <c r="F32" s="261"/>
      <c r="G32" s="262" t="s">
        <v>389</v>
      </c>
      <c r="H32" s="420"/>
    </row>
    <row r="33" spans="1:11" ht="13.5" customHeight="1">
      <c r="A33" s="263"/>
      <c r="B33" s="263"/>
      <c r="C33" s="263"/>
      <c r="D33" s="264"/>
      <c r="E33" s="265"/>
      <c r="F33" s="264"/>
      <c r="G33" s="265"/>
      <c r="H33" s="263"/>
      <c r="K33" s="264"/>
    </row>
    <row r="34" spans="1:11" ht="13.5">
      <c r="A34" s="264" t="s">
        <v>402</v>
      </c>
      <c r="B34" s="263" t="s">
        <v>403</v>
      </c>
      <c r="C34" s="263"/>
      <c r="D34" s="264"/>
      <c r="E34" s="265"/>
      <c r="F34" s="264"/>
      <c r="G34" s="265"/>
      <c r="H34" s="263"/>
    </row>
    <row r="35" spans="1:11" ht="6" customHeight="1">
      <c r="A35" s="264"/>
      <c r="B35" s="263"/>
      <c r="C35" s="263"/>
      <c r="D35" s="264"/>
      <c r="E35" s="265"/>
      <c r="F35" s="264"/>
      <c r="G35" s="265"/>
      <c r="H35" s="263"/>
    </row>
    <row r="36" spans="1:11" ht="13.5" customHeight="1">
      <c r="A36" s="264" t="s">
        <v>404</v>
      </c>
      <c r="B36" s="422" t="s">
        <v>405</v>
      </c>
      <c r="C36" s="422"/>
      <c r="D36" s="422"/>
      <c r="E36" s="422"/>
      <c r="F36" s="422"/>
      <c r="G36" s="422"/>
      <c r="H36" s="422"/>
    </row>
    <row r="37" spans="1:11" ht="27" customHeight="1">
      <c r="A37" s="264"/>
      <c r="B37" s="422"/>
      <c r="C37" s="422"/>
      <c r="D37" s="422"/>
      <c r="E37" s="422"/>
      <c r="F37" s="422"/>
      <c r="G37" s="422"/>
      <c r="H37" s="422"/>
    </row>
    <row r="38" spans="1:11" ht="6" customHeight="1">
      <c r="A38" s="264"/>
      <c r="B38" s="263"/>
      <c r="C38" s="263"/>
      <c r="D38" s="264"/>
      <c r="E38" s="265"/>
      <c r="F38" s="264"/>
      <c r="G38" s="265"/>
      <c r="H38" s="263"/>
    </row>
    <row r="39" spans="1:11" ht="13.5" customHeight="1">
      <c r="A39" s="264" t="s">
        <v>406</v>
      </c>
      <c r="B39" s="435" t="s">
        <v>407</v>
      </c>
      <c r="C39" s="435"/>
      <c r="D39" s="435"/>
      <c r="E39" s="435"/>
      <c r="F39" s="435"/>
      <c r="G39" s="435"/>
      <c r="H39" s="435"/>
    </row>
    <row r="40" spans="1:11" ht="13.5">
      <c r="A40" s="264"/>
      <c r="B40" s="435"/>
      <c r="C40" s="435"/>
      <c r="D40" s="435"/>
      <c r="E40" s="435"/>
      <c r="F40" s="435"/>
      <c r="G40" s="435"/>
      <c r="H40" s="435"/>
    </row>
    <row r="41" spans="1:11" ht="24" customHeight="1">
      <c r="A41" s="436" t="s">
        <v>408</v>
      </c>
      <c r="B41" s="436"/>
      <c r="C41" s="436"/>
      <c r="D41" s="436"/>
      <c r="E41" s="436"/>
      <c r="F41" s="436"/>
      <c r="G41" s="436"/>
      <c r="H41" s="436"/>
    </row>
    <row r="42" spans="1:11" ht="13.5">
      <c r="A42" s="264"/>
      <c r="B42" s="263"/>
      <c r="C42" s="263"/>
      <c r="D42" s="264"/>
      <c r="E42" s="265"/>
      <c r="F42" s="264"/>
      <c r="G42" s="265"/>
      <c r="H42" s="263"/>
    </row>
    <row r="43" spans="1:11">
      <c r="C43" s="256"/>
      <c r="D43" s="263" t="s">
        <v>409</v>
      </c>
      <c r="E43" s="263"/>
      <c r="F43" s="263"/>
      <c r="G43" s="263"/>
      <c r="H43" s="263"/>
    </row>
    <row r="44" spans="1:11" ht="22.5" customHeight="1">
      <c r="C44" s="256"/>
      <c r="D44" s="437" t="s">
        <v>410</v>
      </c>
      <c r="E44" s="438"/>
      <c r="F44" s="439"/>
      <c r="G44" s="440"/>
      <c r="H44" s="441"/>
    </row>
    <row r="45" spans="1:11" ht="18" customHeight="1">
      <c r="A45" s="442" t="s">
        <v>633</v>
      </c>
      <c r="B45" s="443"/>
      <c r="C45" s="444"/>
      <c r="D45" s="437" t="s">
        <v>411</v>
      </c>
      <c r="E45" s="438"/>
      <c r="F45" s="439"/>
      <c r="G45" s="440"/>
      <c r="H45" s="441"/>
    </row>
    <row r="46" spans="1:11" ht="19.5" customHeight="1">
      <c r="A46" s="443"/>
      <c r="B46" s="443"/>
      <c r="C46" s="444"/>
      <c r="D46" s="429" t="s">
        <v>412</v>
      </c>
      <c r="E46" s="429"/>
      <c r="F46" s="430"/>
      <c r="G46" s="431"/>
      <c r="H46" s="432"/>
    </row>
    <row r="47" spans="1:11" ht="18.75" customHeight="1">
      <c r="C47" s="256"/>
      <c r="D47" s="433" t="s">
        <v>413</v>
      </c>
      <c r="E47" s="433"/>
      <c r="F47" s="434"/>
      <c r="G47" s="431"/>
      <c r="H47" s="432"/>
    </row>
  </sheetData>
  <mergeCells count="89">
    <mergeCell ref="H31:H32"/>
    <mergeCell ref="D46:E46"/>
    <mergeCell ref="F46:H46"/>
    <mergeCell ref="D47:E47"/>
    <mergeCell ref="F47:H47"/>
    <mergeCell ref="B36:H37"/>
    <mergeCell ref="B39:H40"/>
    <mergeCell ref="A41:H41"/>
    <mergeCell ref="D44:E44"/>
    <mergeCell ref="F44:H44"/>
    <mergeCell ref="D45:E45"/>
    <mergeCell ref="F45:H45"/>
    <mergeCell ref="A45:C46"/>
    <mergeCell ref="A31:A32"/>
    <mergeCell ref="B31:B32"/>
    <mergeCell ref="C31:C32"/>
    <mergeCell ref="D31:D32"/>
    <mergeCell ref="E31:E32"/>
    <mergeCell ref="D21:D22"/>
    <mergeCell ref="E21:E22"/>
    <mergeCell ref="F21:F22"/>
    <mergeCell ref="H29:H30"/>
    <mergeCell ref="A29:A30"/>
    <mergeCell ref="B29:B30"/>
    <mergeCell ref="C29:C30"/>
    <mergeCell ref="D29:D30"/>
    <mergeCell ref="E29:E30"/>
    <mergeCell ref="G29:G30"/>
    <mergeCell ref="A26:H27"/>
    <mergeCell ref="D28:E28"/>
    <mergeCell ref="F28:G28"/>
    <mergeCell ref="G21:G22"/>
    <mergeCell ref="H21:H22"/>
    <mergeCell ref="A23:A24"/>
    <mergeCell ref="B23:B24"/>
    <mergeCell ref="C23:C24"/>
    <mergeCell ref="D23:D24"/>
    <mergeCell ref="E23:E24"/>
    <mergeCell ref="F23:F24"/>
    <mergeCell ref="G23:G24"/>
    <mergeCell ref="H23:H24"/>
    <mergeCell ref="A21:A22"/>
    <mergeCell ref="B21:B22"/>
    <mergeCell ref="C21:C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6"/>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38100</xdr:colOff>
                    <xdr:row>28</xdr:row>
                    <xdr:rowOff>47625</xdr:rowOff>
                  </from>
                  <to>
                    <xdr:col>6</xdr:col>
                    <xdr:colOff>0</xdr:colOff>
                    <xdr:row>29</xdr:row>
                    <xdr:rowOff>180975</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5</xdr:col>
                    <xdr:colOff>38100</xdr:colOff>
                    <xdr:row>29</xdr:row>
                    <xdr:rowOff>190500</xdr:rowOff>
                  </from>
                  <to>
                    <xdr:col>6</xdr:col>
                    <xdr:colOff>0</xdr:colOff>
                    <xdr:row>31</xdr:row>
                    <xdr:rowOff>66675</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5</xdr:col>
                    <xdr:colOff>38100</xdr:colOff>
                    <xdr:row>30</xdr:row>
                    <xdr:rowOff>209550</xdr:rowOff>
                  </from>
                  <to>
                    <xdr:col>6</xdr:col>
                    <xdr:colOff>0</xdr:colOff>
                    <xdr:row>32</xdr:row>
                    <xdr:rowOff>76200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3</xdr:col>
                    <xdr:colOff>38100</xdr:colOff>
                    <xdr:row>30</xdr:row>
                    <xdr:rowOff>57150</xdr:rowOff>
                  </from>
                  <to>
                    <xdr:col>4</xdr:col>
                    <xdr:colOff>38100</xdr:colOff>
                    <xdr:row>31</xdr:row>
                    <xdr:rowOff>180975</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3</xdr:col>
                    <xdr:colOff>38100</xdr:colOff>
                    <xdr:row>28</xdr:row>
                    <xdr:rowOff>47625</xdr:rowOff>
                  </from>
                  <to>
                    <xdr:col>4</xdr:col>
                    <xdr:colOff>38100</xdr:colOff>
                    <xdr:row>29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8"/>
  <sheetViews>
    <sheetView showGridLines="0" view="pageBreakPreview" zoomScaleNormal="100" zoomScaleSheetLayoutView="100" workbookViewId="0">
      <selection activeCell="AY47" sqref="AY47"/>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445" t="s">
        <v>5</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row>
    <row r="8" spans="1:36" ht="14.85" customHeight="1">
      <c r="G8" s="3"/>
      <c r="H8" s="3"/>
      <c r="I8" s="3"/>
      <c r="J8" s="3"/>
      <c r="K8" s="3"/>
      <c r="L8" s="3"/>
      <c r="M8" s="3"/>
      <c r="N8" s="3"/>
      <c r="O8" s="3"/>
      <c r="P8" s="3"/>
      <c r="Q8" s="3"/>
      <c r="R8" s="3"/>
    </row>
    <row r="9" spans="1:36" ht="14.85" customHeight="1">
      <c r="D9" s="3"/>
      <c r="F9" s="3"/>
      <c r="G9" s="3"/>
      <c r="H9" s="3"/>
      <c r="I9" s="3"/>
      <c r="J9" s="3"/>
      <c r="K9" s="3"/>
      <c r="AB9" s="445"/>
      <c r="AC9" s="445"/>
      <c r="AD9" s="1" t="s">
        <v>6</v>
      </c>
      <c r="AE9" s="445"/>
      <c r="AF9" s="445"/>
      <c r="AG9" s="1" t="s">
        <v>7</v>
      </c>
      <c r="AH9" s="445"/>
      <c r="AI9" s="445"/>
      <c r="AJ9" s="1" t="s">
        <v>8</v>
      </c>
    </row>
    <row r="10" spans="1:36" ht="14.85" customHeight="1">
      <c r="A10" s="446"/>
      <c r="B10" s="446"/>
      <c r="C10" s="446"/>
      <c r="D10" s="446"/>
      <c r="E10" s="446"/>
      <c r="F10" s="445" t="s">
        <v>9</v>
      </c>
      <c r="G10" s="445"/>
      <c r="H10" s="445"/>
      <c r="I10" s="445"/>
      <c r="J10" s="445"/>
      <c r="K10" s="445"/>
    </row>
    <row r="11" spans="1:36" ht="18" customHeight="1">
      <c r="A11" s="446"/>
      <c r="B11" s="446"/>
      <c r="C11" s="446"/>
      <c r="D11" s="446"/>
      <c r="E11" s="446"/>
      <c r="F11" s="445"/>
      <c r="G11" s="445"/>
      <c r="H11" s="445"/>
      <c r="I11" s="445"/>
      <c r="J11" s="445"/>
      <c r="K11" s="445"/>
      <c r="P11" s="447" t="s">
        <v>10</v>
      </c>
      <c r="Q11" s="447"/>
      <c r="R11" s="447"/>
      <c r="S11" s="5"/>
      <c r="T11" s="448"/>
      <c r="U11" s="448"/>
      <c r="V11" s="448"/>
      <c r="W11" s="448"/>
      <c r="X11" s="448"/>
      <c r="Y11" s="448"/>
      <c r="Z11" s="448"/>
      <c r="AA11" s="448"/>
      <c r="AB11" s="448"/>
      <c r="AC11" s="448"/>
      <c r="AD11" s="448"/>
      <c r="AE11" s="448"/>
      <c r="AF11" s="448"/>
      <c r="AG11" s="448"/>
      <c r="AH11" s="448"/>
      <c r="AI11" s="448"/>
      <c r="AJ11" s="448"/>
    </row>
    <row r="12" spans="1:36" ht="18" customHeight="1">
      <c r="C12" s="3"/>
      <c r="D12" s="3"/>
      <c r="E12" s="3"/>
      <c r="F12" s="3"/>
      <c r="G12" s="3"/>
      <c r="H12" s="3"/>
      <c r="I12" s="3"/>
      <c r="J12" s="3"/>
      <c r="K12" s="3"/>
      <c r="P12" s="447"/>
      <c r="Q12" s="447"/>
      <c r="R12" s="447"/>
      <c r="S12" s="5"/>
      <c r="T12" s="448"/>
      <c r="U12" s="448"/>
      <c r="V12" s="448"/>
      <c r="W12" s="448"/>
      <c r="X12" s="448"/>
      <c r="Y12" s="448"/>
      <c r="Z12" s="448"/>
      <c r="AA12" s="448"/>
      <c r="AB12" s="448"/>
      <c r="AC12" s="448"/>
      <c r="AD12" s="448"/>
      <c r="AE12" s="448"/>
      <c r="AF12" s="448"/>
      <c r="AG12" s="448"/>
      <c r="AH12" s="448"/>
      <c r="AI12" s="448"/>
      <c r="AJ12" s="448"/>
    </row>
    <row r="13" spans="1:36" ht="18" customHeight="1">
      <c r="C13" s="3"/>
      <c r="D13" s="3"/>
      <c r="E13" s="3"/>
      <c r="F13" s="3"/>
      <c r="G13" s="3"/>
      <c r="H13" s="3"/>
      <c r="I13" s="3"/>
      <c r="J13" s="3"/>
      <c r="K13" s="3"/>
      <c r="M13" s="5" t="s">
        <v>11</v>
      </c>
      <c r="P13" s="447" t="s">
        <v>12</v>
      </c>
      <c r="Q13" s="447"/>
      <c r="R13" s="447"/>
      <c r="S13" s="5"/>
      <c r="T13" s="448"/>
      <c r="U13" s="448"/>
      <c r="V13" s="448"/>
      <c r="W13" s="448"/>
      <c r="X13" s="448"/>
      <c r="Y13" s="448"/>
      <c r="Z13" s="448"/>
      <c r="AA13" s="448"/>
      <c r="AB13" s="448"/>
      <c r="AC13" s="448"/>
      <c r="AD13" s="448"/>
      <c r="AE13" s="448"/>
      <c r="AF13" s="448"/>
      <c r="AG13" s="448"/>
      <c r="AH13" s="448"/>
      <c r="AI13" s="448"/>
      <c r="AJ13" s="448"/>
    </row>
    <row r="14" spans="1:36" ht="18" customHeight="1">
      <c r="C14" s="3"/>
      <c r="D14" s="3"/>
      <c r="E14" s="3"/>
      <c r="F14" s="3"/>
      <c r="G14" s="3"/>
      <c r="H14" s="3"/>
      <c r="I14" s="3"/>
      <c r="J14" s="3"/>
      <c r="K14" s="3"/>
      <c r="P14" s="447"/>
      <c r="Q14" s="447"/>
      <c r="R14" s="447"/>
      <c r="S14" s="5"/>
      <c r="T14" s="448"/>
      <c r="U14" s="448"/>
      <c r="V14" s="448"/>
      <c r="W14" s="448"/>
      <c r="X14" s="448"/>
      <c r="Y14" s="448"/>
      <c r="Z14" s="448"/>
      <c r="AA14" s="448"/>
      <c r="AB14" s="448"/>
      <c r="AC14" s="448"/>
      <c r="AD14" s="448"/>
      <c r="AE14" s="448"/>
      <c r="AF14" s="448"/>
      <c r="AG14" s="448"/>
      <c r="AH14" s="448"/>
      <c r="AI14" s="448"/>
      <c r="AJ14" s="448"/>
    </row>
    <row r="15" spans="1:36" ht="18" customHeight="1">
      <c r="C15" s="3"/>
      <c r="D15" s="3"/>
      <c r="E15" s="3"/>
      <c r="F15" s="3"/>
      <c r="G15" s="3"/>
      <c r="H15" s="3"/>
      <c r="I15" s="3"/>
      <c r="J15" s="3"/>
      <c r="K15" s="3"/>
      <c r="P15" s="447" t="s">
        <v>13</v>
      </c>
      <c r="Q15" s="447"/>
      <c r="R15" s="447"/>
      <c r="S15" s="447"/>
      <c r="T15" s="447"/>
      <c r="U15" s="447"/>
      <c r="V15" s="448"/>
      <c r="W15" s="448"/>
      <c r="X15" s="448"/>
      <c r="Y15" s="448"/>
      <c r="Z15" s="448"/>
      <c r="AA15" s="448"/>
      <c r="AB15" s="448"/>
      <c r="AC15" s="448"/>
      <c r="AD15" s="448"/>
      <c r="AE15" s="448"/>
      <c r="AF15" s="448"/>
      <c r="AG15" s="448"/>
      <c r="AH15" s="448"/>
      <c r="AI15" s="448"/>
      <c r="AJ15" s="448"/>
    </row>
    <row r="16" spans="1:36" ht="18" customHeight="1">
      <c r="C16" s="3"/>
      <c r="D16" s="3"/>
      <c r="E16" s="3"/>
      <c r="F16" s="3"/>
      <c r="G16" s="3"/>
      <c r="H16" s="3"/>
      <c r="I16" s="3"/>
      <c r="J16" s="3"/>
      <c r="K16" s="3"/>
      <c r="P16" s="447"/>
      <c r="Q16" s="447"/>
      <c r="R16" s="447"/>
      <c r="S16" s="447"/>
      <c r="T16" s="447"/>
      <c r="U16" s="447"/>
      <c r="V16" s="448"/>
      <c r="W16" s="448"/>
      <c r="X16" s="448"/>
      <c r="Y16" s="448"/>
      <c r="Z16" s="448"/>
      <c r="AA16" s="448"/>
      <c r="AB16" s="448"/>
      <c r="AC16" s="448"/>
      <c r="AD16" s="448"/>
      <c r="AE16" s="448"/>
      <c r="AF16" s="448"/>
      <c r="AG16" s="448"/>
      <c r="AH16" s="448"/>
      <c r="AI16" s="448"/>
      <c r="AJ16" s="448"/>
    </row>
    <row r="17" spans="1:36" ht="14.85" customHeight="1">
      <c r="B17" s="1" t="s">
        <v>14</v>
      </c>
    </row>
    <row r="19" spans="1:36" ht="14.45" customHeight="1">
      <c r="U19" s="449" t="s">
        <v>15</v>
      </c>
      <c r="V19" s="450"/>
      <c r="W19" s="451"/>
      <c r="X19" s="6"/>
      <c r="Y19" s="7"/>
      <c r="Z19" s="7"/>
      <c r="AA19" s="7"/>
      <c r="AB19" s="7"/>
      <c r="AC19" s="7"/>
      <c r="AD19" s="7"/>
      <c r="AE19" s="7"/>
      <c r="AF19" s="7"/>
      <c r="AG19" s="7"/>
      <c r="AH19" s="8"/>
      <c r="AI19" s="8"/>
      <c r="AJ19" s="9"/>
    </row>
    <row r="20" spans="1:36" ht="14.85" customHeight="1">
      <c r="A20" s="452" t="s">
        <v>16</v>
      </c>
      <c r="B20" s="10" t="s">
        <v>17</v>
      </c>
      <c r="C20" s="11"/>
      <c r="D20" s="11"/>
      <c r="E20" s="11"/>
      <c r="F20" s="11"/>
      <c r="G20" s="12"/>
      <c r="H20" s="454"/>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6"/>
    </row>
    <row r="21" spans="1:36" ht="27.75" customHeight="1">
      <c r="A21" s="453"/>
      <c r="B21" s="13" t="s">
        <v>18</v>
      </c>
      <c r="C21" s="14"/>
      <c r="D21" s="14"/>
      <c r="E21" s="14"/>
      <c r="F21" s="14"/>
      <c r="G21" s="14"/>
      <c r="H21" s="457"/>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9"/>
    </row>
    <row r="22" spans="1:36" ht="14.25" customHeight="1">
      <c r="A22" s="453"/>
      <c r="B22" s="460" t="s">
        <v>19</v>
      </c>
      <c r="C22" s="461"/>
      <c r="D22" s="461"/>
      <c r="E22" s="461"/>
      <c r="F22" s="461"/>
      <c r="G22" s="462"/>
      <c r="H22" s="470" t="s">
        <v>20</v>
      </c>
      <c r="I22" s="471"/>
      <c r="J22" s="471"/>
      <c r="K22" s="471"/>
      <c r="L22" s="481"/>
      <c r="M22" s="481"/>
      <c r="N22" s="15" t="s">
        <v>21</v>
      </c>
      <c r="O22" s="481"/>
      <c r="P22" s="481"/>
      <c r="Q22" s="16" t="s">
        <v>22</v>
      </c>
      <c r="R22" s="471"/>
      <c r="S22" s="471"/>
      <c r="T22" s="471"/>
      <c r="U22" s="471"/>
      <c r="V22" s="471"/>
      <c r="W22" s="471"/>
      <c r="X22" s="471"/>
      <c r="Y22" s="471"/>
      <c r="Z22" s="471"/>
      <c r="AA22" s="471"/>
      <c r="AB22" s="471"/>
      <c r="AC22" s="471"/>
      <c r="AD22" s="471"/>
      <c r="AE22" s="471"/>
      <c r="AF22" s="471"/>
      <c r="AG22" s="471"/>
      <c r="AH22" s="471"/>
      <c r="AI22" s="471"/>
      <c r="AJ22" s="482"/>
    </row>
    <row r="23" spans="1:36" ht="14.25" customHeight="1">
      <c r="A23" s="453"/>
      <c r="B23" s="463"/>
      <c r="C23" s="464"/>
      <c r="D23" s="464"/>
      <c r="E23" s="464"/>
      <c r="F23" s="464"/>
      <c r="G23" s="465"/>
      <c r="H23" s="483"/>
      <c r="I23" s="484"/>
      <c r="J23" s="484"/>
      <c r="K23" s="484"/>
      <c r="L23" s="17" t="s">
        <v>23</v>
      </c>
      <c r="M23" s="17" t="s">
        <v>24</v>
      </c>
      <c r="N23" s="484"/>
      <c r="O23" s="484"/>
      <c r="P23" s="484"/>
      <c r="Q23" s="484"/>
      <c r="R23" s="484"/>
      <c r="S23" s="484"/>
      <c r="T23" s="484"/>
      <c r="U23" s="484"/>
      <c r="V23" s="17" t="s">
        <v>25</v>
      </c>
      <c r="W23" s="17" t="s">
        <v>26</v>
      </c>
      <c r="X23" s="484"/>
      <c r="Y23" s="484"/>
      <c r="Z23" s="484"/>
      <c r="AA23" s="484"/>
      <c r="AB23" s="484"/>
      <c r="AC23" s="484"/>
      <c r="AD23" s="484"/>
      <c r="AE23" s="484"/>
      <c r="AF23" s="484"/>
      <c r="AG23" s="484"/>
      <c r="AH23" s="484"/>
      <c r="AI23" s="484"/>
      <c r="AJ23" s="485"/>
    </row>
    <row r="24" spans="1:36" ht="14.25" customHeight="1">
      <c r="A24" s="453"/>
      <c r="B24" s="466"/>
      <c r="C24" s="464"/>
      <c r="D24" s="464"/>
      <c r="E24" s="464"/>
      <c r="F24" s="464"/>
      <c r="G24" s="465"/>
      <c r="H24" s="483"/>
      <c r="I24" s="484"/>
      <c r="J24" s="484"/>
      <c r="K24" s="484"/>
      <c r="L24" s="17" t="s">
        <v>27</v>
      </c>
      <c r="M24" s="17" t="s">
        <v>28</v>
      </c>
      <c r="N24" s="484"/>
      <c r="O24" s="484"/>
      <c r="P24" s="484"/>
      <c r="Q24" s="484"/>
      <c r="R24" s="484"/>
      <c r="S24" s="484"/>
      <c r="T24" s="484"/>
      <c r="U24" s="484"/>
      <c r="V24" s="17" t="s">
        <v>29</v>
      </c>
      <c r="W24" s="17" t="s">
        <v>30</v>
      </c>
      <c r="X24" s="484"/>
      <c r="Y24" s="484"/>
      <c r="Z24" s="484"/>
      <c r="AA24" s="484"/>
      <c r="AB24" s="484"/>
      <c r="AC24" s="484"/>
      <c r="AD24" s="484"/>
      <c r="AE24" s="484"/>
      <c r="AF24" s="484"/>
      <c r="AG24" s="484"/>
      <c r="AH24" s="484"/>
      <c r="AI24" s="484"/>
      <c r="AJ24" s="485"/>
    </row>
    <row r="25" spans="1:36" ht="18.95" customHeight="1">
      <c r="A25" s="453"/>
      <c r="B25" s="467"/>
      <c r="C25" s="468"/>
      <c r="D25" s="468"/>
      <c r="E25" s="468"/>
      <c r="F25" s="468"/>
      <c r="G25" s="469"/>
      <c r="H25" s="472"/>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4"/>
    </row>
    <row r="26" spans="1:36" ht="18.75" customHeight="1">
      <c r="A26" s="453"/>
      <c r="B26" s="466" t="s">
        <v>31</v>
      </c>
      <c r="C26" s="464"/>
      <c r="D26" s="464"/>
      <c r="E26" s="464"/>
      <c r="F26" s="464"/>
      <c r="G26" s="465"/>
      <c r="H26" s="18" t="s">
        <v>32</v>
      </c>
      <c r="I26" s="19"/>
      <c r="J26" s="20"/>
      <c r="K26" s="475"/>
      <c r="L26" s="476"/>
      <c r="M26" s="476"/>
      <c r="N26" s="476"/>
      <c r="O26" s="476"/>
      <c r="P26" s="476"/>
      <c r="Q26" s="21" t="s">
        <v>33</v>
      </c>
      <c r="R26" s="22"/>
      <c r="S26" s="477"/>
      <c r="T26" s="477"/>
      <c r="U26" s="478"/>
      <c r="V26" s="18" t="s">
        <v>34</v>
      </c>
      <c r="W26" s="19"/>
      <c r="X26" s="20"/>
      <c r="Y26" s="475"/>
      <c r="Z26" s="476"/>
      <c r="AA26" s="476"/>
      <c r="AB26" s="476"/>
      <c r="AC26" s="476"/>
      <c r="AD26" s="476"/>
      <c r="AE26" s="476"/>
      <c r="AF26" s="476"/>
      <c r="AG26" s="476"/>
      <c r="AH26" s="476"/>
      <c r="AI26" s="476"/>
      <c r="AJ26" s="479"/>
    </row>
    <row r="27" spans="1:36" ht="18.75" customHeight="1">
      <c r="A27" s="453"/>
      <c r="B27" s="467"/>
      <c r="C27" s="468"/>
      <c r="D27" s="468"/>
      <c r="E27" s="468"/>
      <c r="F27" s="468"/>
      <c r="G27" s="469"/>
      <c r="H27" s="480" t="s">
        <v>35</v>
      </c>
      <c r="I27" s="480"/>
      <c r="J27" s="480"/>
      <c r="K27" s="475"/>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9"/>
    </row>
    <row r="28" spans="1:36" s="23" customFormat="1" ht="18.75" customHeight="1">
      <c r="A28" s="453"/>
      <c r="B28" s="486" t="s">
        <v>36</v>
      </c>
      <c r="C28" s="487"/>
      <c r="D28" s="487"/>
      <c r="E28" s="487"/>
      <c r="F28" s="487"/>
      <c r="G28" s="488"/>
      <c r="H28" s="489"/>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1"/>
    </row>
    <row r="29" spans="1:36" ht="14.85" customHeight="1">
      <c r="A29" s="453"/>
      <c r="B29" s="460" t="s">
        <v>37</v>
      </c>
      <c r="C29" s="492"/>
      <c r="D29" s="492"/>
      <c r="E29" s="492"/>
      <c r="F29" s="492"/>
      <c r="G29" s="493"/>
      <c r="H29" s="497" t="s">
        <v>38</v>
      </c>
      <c r="I29" s="461"/>
      <c r="J29" s="462"/>
      <c r="K29" s="460"/>
      <c r="L29" s="492"/>
      <c r="M29" s="492"/>
      <c r="N29" s="492"/>
      <c r="O29" s="492"/>
      <c r="P29" s="493"/>
      <c r="Q29" s="454" t="s">
        <v>17</v>
      </c>
      <c r="R29" s="455"/>
      <c r="S29" s="456"/>
      <c r="T29" s="454"/>
      <c r="U29" s="455"/>
      <c r="V29" s="455"/>
      <c r="W29" s="455"/>
      <c r="X29" s="455"/>
      <c r="Y29" s="455"/>
      <c r="Z29" s="455"/>
      <c r="AA29" s="456"/>
      <c r="AB29" s="498" t="s">
        <v>39</v>
      </c>
      <c r="AC29" s="499"/>
      <c r="AD29" s="502"/>
      <c r="AE29" s="461"/>
      <c r="AF29" s="461"/>
      <c r="AG29" s="461"/>
      <c r="AH29" s="461"/>
      <c r="AI29" s="461"/>
      <c r="AJ29" s="462"/>
    </row>
    <row r="30" spans="1:36" ht="14.85" customHeight="1">
      <c r="A30" s="453"/>
      <c r="B30" s="494"/>
      <c r="C30" s="495"/>
      <c r="D30" s="495"/>
      <c r="E30" s="495"/>
      <c r="F30" s="495"/>
      <c r="G30" s="496"/>
      <c r="H30" s="467"/>
      <c r="I30" s="468"/>
      <c r="J30" s="469"/>
      <c r="K30" s="494"/>
      <c r="L30" s="495"/>
      <c r="M30" s="495"/>
      <c r="N30" s="495"/>
      <c r="O30" s="495"/>
      <c r="P30" s="496"/>
      <c r="Q30" s="503" t="s">
        <v>40</v>
      </c>
      <c r="R30" s="504"/>
      <c r="S30" s="505"/>
      <c r="T30" s="503"/>
      <c r="U30" s="504"/>
      <c r="V30" s="504"/>
      <c r="W30" s="504"/>
      <c r="X30" s="504"/>
      <c r="Y30" s="504"/>
      <c r="Z30" s="504"/>
      <c r="AA30" s="505"/>
      <c r="AB30" s="500"/>
      <c r="AC30" s="501"/>
      <c r="AD30" s="468"/>
      <c r="AE30" s="468"/>
      <c r="AF30" s="468"/>
      <c r="AG30" s="468"/>
      <c r="AH30" s="468"/>
      <c r="AI30" s="468"/>
      <c r="AJ30" s="469"/>
    </row>
    <row r="31" spans="1:36" ht="14.85" customHeight="1">
      <c r="A31" s="453"/>
      <c r="B31" s="497" t="s">
        <v>41</v>
      </c>
      <c r="C31" s="461"/>
      <c r="D31" s="461"/>
      <c r="E31" s="461"/>
      <c r="F31" s="461"/>
      <c r="G31" s="462"/>
      <c r="H31" s="470" t="s">
        <v>20</v>
      </c>
      <c r="I31" s="471"/>
      <c r="J31" s="471"/>
      <c r="K31" s="471"/>
      <c r="L31" s="481"/>
      <c r="M31" s="481"/>
      <c r="N31" s="15" t="s">
        <v>42</v>
      </c>
      <c r="O31" s="481"/>
      <c r="P31" s="481"/>
      <c r="Q31" s="16" t="s">
        <v>43</v>
      </c>
      <c r="R31" s="471"/>
      <c r="S31" s="471"/>
      <c r="T31" s="471"/>
      <c r="U31" s="471"/>
      <c r="V31" s="471"/>
      <c r="W31" s="471"/>
      <c r="X31" s="471"/>
      <c r="Y31" s="471"/>
      <c r="Z31" s="471"/>
      <c r="AA31" s="471"/>
      <c r="AB31" s="471"/>
      <c r="AC31" s="471"/>
      <c r="AD31" s="471"/>
      <c r="AE31" s="471"/>
      <c r="AF31" s="471"/>
      <c r="AG31" s="471"/>
      <c r="AH31" s="471"/>
      <c r="AI31" s="471"/>
      <c r="AJ31" s="482"/>
    </row>
    <row r="32" spans="1:36" ht="14.85" customHeight="1">
      <c r="A32" s="453"/>
      <c r="B32" s="466"/>
      <c r="C32" s="464"/>
      <c r="D32" s="464"/>
      <c r="E32" s="464"/>
      <c r="F32" s="464"/>
      <c r="G32" s="465"/>
      <c r="H32" s="483"/>
      <c r="I32" s="484"/>
      <c r="J32" s="484"/>
      <c r="K32" s="484"/>
      <c r="L32" s="17" t="s">
        <v>23</v>
      </c>
      <c r="M32" s="17" t="s">
        <v>24</v>
      </c>
      <c r="N32" s="484"/>
      <c r="O32" s="484"/>
      <c r="P32" s="484"/>
      <c r="Q32" s="484"/>
      <c r="R32" s="484"/>
      <c r="S32" s="484"/>
      <c r="T32" s="484"/>
      <c r="U32" s="484"/>
      <c r="V32" s="17" t="s">
        <v>25</v>
      </c>
      <c r="W32" s="17" t="s">
        <v>26</v>
      </c>
      <c r="X32" s="484"/>
      <c r="Y32" s="484"/>
      <c r="Z32" s="484"/>
      <c r="AA32" s="484"/>
      <c r="AB32" s="484"/>
      <c r="AC32" s="484"/>
      <c r="AD32" s="484"/>
      <c r="AE32" s="484"/>
      <c r="AF32" s="484"/>
      <c r="AG32" s="484"/>
      <c r="AH32" s="484"/>
      <c r="AI32" s="484"/>
      <c r="AJ32" s="485"/>
    </row>
    <row r="33" spans="1:36" ht="14.85" customHeight="1">
      <c r="A33" s="453"/>
      <c r="B33" s="466"/>
      <c r="C33" s="464"/>
      <c r="D33" s="464"/>
      <c r="E33" s="464"/>
      <c r="F33" s="464"/>
      <c r="G33" s="465"/>
      <c r="H33" s="483"/>
      <c r="I33" s="484"/>
      <c r="J33" s="484"/>
      <c r="K33" s="484"/>
      <c r="L33" s="17" t="s">
        <v>27</v>
      </c>
      <c r="M33" s="17" t="s">
        <v>28</v>
      </c>
      <c r="N33" s="484"/>
      <c r="O33" s="484"/>
      <c r="P33" s="484"/>
      <c r="Q33" s="484"/>
      <c r="R33" s="484"/>
      <c r="S33" s="484"/>
      <c r="T33" s="484"/>
      <c r="U33" s="484"/>
      <c r="V33" s="17" t="s">
        <v>29</v>
      </c>
      <c r="W33" s="17" t="s">
        <v>30</v>
      </c>
      <c r="X33" s="484"/>
      <c r="Y33" s="484"/>
      <c r="Z33" s="484"/>
      <c r="AA33" s="484"/>
      <c r="AB33" s="484"/>
      <c r="AC33" s="484"/>
      <c r="AD33" s="484"/>
      <c r="AE33" s="484"/>
      <c r="AF33" s="484"/>
      <c r="AG33" s="484"/>
      <c r="AH33" s="484"/>
      <c r="AI33" s="484"/>
      <c r="AJ33" s="485"/>
    </row>
    <row r="34" spans="1:36" ht="18.95" customHeight="1">
      <c r="A34" s="453"/>
      <c r="B34" s="466"/>
      <c r="C34" s="464"/>
      <c r="D34" s="464"/>
      <c r="E34" s="464"/>
      <c r="F34" s="464"/>
      <c r="G34" s="46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8"/>
    </row>
    <row r="35" spans="1:36" ht="22.35" customHeight="1">
      <c r="A35" s="512" t="s">
        <v>44</v>
      </c>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4"/>
      <c r="AB35" s="515"/>
      <c r="AC35" s="515"/>
      <c r="AD35" s="515"/>
      <c r="AE35" s="515"/>
      <c r="AF35" s="515"/>
      <c r="AG35" s="515"/>
      <c r="AH35" s="515"/>
      <c r="AI35" s="515"/>
      <c r="AJ35" s="516"/>
    </row>
    <row r="36" spans="1:36" s="4" customFormat="1" ht="24" customHeight="1">
      <c r="A36" s="517" t="s">
        <v>45</v>
      </c>
      <c r="B36" s="520" t="s">
        <v>46</v>
      </c>
      <c r="C36" s="521"/>
      <c r="D36" s="521"/>
      <c r="E36" s="521"/>
      <c r="F36" s="521"/>
      <c r="G36" s="521"/>
      <c r="H36" s="521"/>
      <c r="I36" s="521"/>
      <c r="J36" s="521"/>
      <c r="K36" s="521"/>
      <c r="L36" s="521"/>
      <c r="M36" s="521"/>
      <c r="N36" s="521"/>
      <c r="O36" s="521"/>
      <c r="P36" s="521"/>
      <c r="Q36" s="521"/>
      <c r="R36" s="521"/>
      <c r="S36" s="521"/>
      <c r="T36" s="24"/>
      <c r="U36" s="25"/>
      <c r="V36" s="526" t="s">
        <v>47</v>
      </c>
      <c r="W36" s="527"/>
      <c r="X36" s="528"/>
      <c r="Y36" s="526" t="s">
        <v>48</v>
      </c>
      <c r="Z36" s="527"/>
      <c r="AA36" s="528"/>
      <c r="AB36" s="535" t="s">
        <v>49</v>
      </c>
      <c r="AC36" s="536"/>
      <c r="AD36" s="536"/>
      <c r="AE36" s="536"/>
      <c r="AF36" s="537"/>
      <c r="AG36" s="520" t="s">
        <v>50</v>
      </c>
      <c r="AH36" s="521"/>
      <c r="AI36" s="521"/>
      <c r="AJ36" s="538"/>
    </row>
    <row r="37" spans="1:36" ht="24" customHeight="1">
      <c r="A37" s="518"/>
      <c r="B37" s="522"/>
      <c r="C37" s="523"/>
      <c r="D37" s="523"/>
      <c r="E37" s="523"/>
      <c r="F37" s="523"/>
      <c r="G37" s="523"/>
      <c r="H37" s="523"/>
      <c r="I37" s="523"/>
      <c r="J37" s="523"/>
      <c r="K37" s="523"/>
      <c r="L37" s="523"/>
      <c r="M37" s="523"/>
      <c r="N37" s="523"/>
      <c r="O37" s="523"/>
      <c r="P37" s="523"/>
      <c r="Q37" s="523"/>
      <c r="R37" s="523"/>
      <c r="S37" s="523"/>
      <c r="T37" s="526" t="s">
        <v>51</v>
      </c>
      <c r="U37" s="528"/>
      <c r="V37" s="529"/>
      <c r="W37" s="530"/>
      <c r="X37" s="531"/>
      <c r="Y37" s="529"/>
      <c r="Z37" s="530"/>
      <c r="AA37" s="531"/>
      <c r="AB37" s="535"/>
      <c r="AC37" s="536"/>
      <c r="AD37" s="536"/>
      <c r="AE37" s="536"/>
      <c r="AF37" s="537"/>
      <c r="AG37" s="522"/>
      <c r="AH37" s="523"/>
      <c r="AI37" s="523"/>
      <c r="AJ37" s="539"/>
    </row>
    <row r="38" spans="1:36" ht="24" customHeight="1">
      <c r="A38" s="518"/>
      <c r="B38" s="524"/>
      <c r="C38" s="525"/>
      <c r="D38" s="525"/>
      <c r="E38" s="525"/>
      <c r="F38" s="525"/>
      <c r="G38" s="525"/>
      <c r="H38" s="525"/>
      <c r="I38" s="525"/>
      <c r="J38" s="525"/>
      <c r="K38" s="525"/>
      <c r="L38" s="525"/>
      <c r="M38" s="525"/>
      <c r="N38" s="525"/>
      <c r="O38" s="525"/>
      <c r="P38" s="525"/>
      <c r="Q38" s="525"/>
      <c r="R38" s="525"/>
      <c r="S38" s="525"/>
      <c r="T38" s="532"/>
      <c r="U38" s="534"/>
      <c r="V38" s="532"/>
      <c r="W38" s="533"/>
      <c r="X38" s="534"/>
      <c r="Y38" s="532"/>
      <c r="Z38" s="533"/>
      <c r="AA38" s="534"/>
      <c r="AB38" s="535"/>
      <c r="AC38" s="536"/>
      <c r="AD38" s="536"/>
      <c r="AE38" s="536"/>
      <c r="AF38" s="537"/>
      <c r="AG38" s="524"/>
      <c r="AH38" s="525"/>
      <c r="AI38" s="525"/>
      <c r="AJ38" s="540"/>
    </row>
    <row r="39" spans="1:36" ht="18" customHeight="1">
      <c r="A39" s="518"/>
      <c r="B39" s="541" t="s">
        <v>52</v>
      </c>
      <c r="C39" s="542"/>
      <c r="D39" s="543"/>
      <c r="E39" s="26" t="s">
        <v>53</v>
      </c>
      <c r="F39" s="27"/>
      <c r="G39" s="27"/>
      <c r="H39" s="27"/>
      <c r="I39" s="27"/>
      <c r="J39" s="27"/>
      <c r="K39" s="27"/>
      <c r="L39" s="27"/>
      <c r="M39" s="27"/>
      <c r="N39" s="27"/>
      <c r="O39" s="27"/>
      <c r="P39" s="27"/>
      <c r="Q39" s="28"/>
      <c r="R39" s="27"/>
      <c r="S39" s="27"/>
      <c r="T39" s="550"/>
      <c r="U39" s="551"/>
      <c r="V39" s="552"/>
      <c r="W39" s="553"/>
      <c r="X39" s="554"/>
      <c r="Y39" s="552"/>
      <c r="Z39" s="553"/>
      <c r="AA39" s="554"/>
      <c r="AB39" s="509"/>
      <c r="AC39" s="510"/>
      <c r="AD39" s="510"/>
      <c r="AE39" s="510"/>
      <c r="AF39" s="511"/>
      <c r="AG39" s="29" t="s">
        <v>54</v>
      </c>
      <c r="AH39" s="30"/>
      <c r="AI39" s="31"/>
      <c r="AJ39" s="32"/>
    </row>
    <row r="40" spans="1:36" ht="18" customHeight="1">
      <c r="A40" s="518"/>
      <c r="B40" s="544"/>
      <c r="C40" s="545"/>
      <c r="D40" s="546"/>
      <c r="E40" s="26" t="s">
        <v>55</v>
      </c>
      <c r="F40" s="27"/>
      <c r="G40" s="27"/>
      <c r="H40" s="27"/>
      <c r="I40" s="27"/>
      <c r="J40" s="27"/>
      <c r="K40" s="27"/>
      <c r="L40" s="27"/>
      <c r="M40" s="27"/>
      <c r="N40" s="27"/>
      <c r="O40" s="27"/>
      <c r="P40" s="27"/>
      <c r="Q40" s="28"/>
      <c r="R40" s="27"/>
      <c r="S40" s="19"/>
      <c r="T40" s="550"/>
      <c r="U40" s="551"/>
      <c r="V40" s="552"/>
      <c r="W40" s="553"/>
      <c r="X40" s="554"/>
      <c r="Y40" s="552"/>
      <c r="Z40" s="553"/>
      <c r="AA40" s="554"/>
      <c r="AB40" s="509"/>
      <c r="AC40" s="510"/>
      <c r="AD40" s="510"/>
      <c r="AE40" s="510"/>
      <c r="AF40" s="511"/>
      <c r="AG40" s="29" t="s">
        <v>56</v>
      </c>
      <c r="AH40" s="30"/>
      <c r="AI40" s="31"/>
      <c r="AJ40" s="32"/>
    </row>
    <row r="41" spans="1:36" ht="18" customHeight="1">
      <c r="A41" s="518"/>
      <c r="B41" s="544"/>
      <c r="C41" s="545"/>
      <c r="D41" s="546"/>
      <c r="E41" s="26" t="s">
        <v>57</v>
      </c>
      <c r="F41" s="27"/>
      <c r="G41" s="27"/>
      <c r="H41" s="27"/>
      <c r="I41" s="27"/>
      <c r="J41" s="27"/>
      <c r="K41" s="27"/>
      <c r="L41" s="27"/>
      <c r="M41" s="27"/>
      <c r="N41" s="27"/>
      <c r="O41" s="27"/>
      <c r="P41" s="27"/>
      <c r="Q41" s="28"/>
      <c r="R41" s="27"/>
      <c r="S41" s="19"/>
      <c r="T41" s="550"/>
      <c r="U41" s="551"/>
      <c r="V41" s="552"/>
      <c r="W41" s="553"/>
      <c r="X41" s="554"/>
      <c r="Y41" s="552"/>
      <c r="Z41" s="553"/>
      <c r="AA41" s="554"/>
      <c r="AB41" s="509"/>
      <c r="AC41" s="510"/>
      <c r="AD41" s="510"/>
      <c r="AE41" s="510"/>
      <c r="AF41" s="511"/>
      <c r="AG41" s="29" t="s">
        <v>58</v>
      </c>
      <c r="AH41" s="30"/>
      <c r="AI41" s="31"/>
      <c r="AJ41" s="32"/>
    </row>
    <row r="42" spans="1:36" ht="18" customHeight="1">
      <c r="A42" s="518"/>
      <c r="B42" s="544"/>
      <c r="C42" s="545"/>
      <c r="D42" s="546"/>
      <c r="E42" s="26" t="s">
        <v>59</v>
      </c>
      <c r="F42" s="27"/>
      <c r="G42" s="27"/>
      <c r="H42" s="27"/>
      <c r="I42" s="27"/>
      <c r="J42" s="27"/>
      <c r="K42" s="27"/>
      <c r="L42" s="27"/>
      <c r="M42" s="27"/>
      <c r="N42" s="27"/>
      <c r="O42" s="27"/>
      <c r="P42" s="27"/>
      <c r="Q42" s="28"/>
      <c r="R42" s="27"/>
      <c r="S42" s="19"/>
      <c r="T42" s="550"/>
      <c r="U42" s="551"/>
      <c r="V42" s="552"/>
      <c r="W42" s="553"/>
      <c r="X42" s="554"/>
      <c r="Y42" s="552"/>
      <c r="Z42" s="553"/>
      <c r="AA42" s="554"/>
      <c r="AB42" s="509"/>
      <c r="AC42" s="510"/>
      <c r="AD42" s="510"/>
      <c r="AE42" s="510"/>
      <c r="AF42" s="511"/>
      <c r="AG42" s="29" t="s">
        <v>60</v>
      </c>
      <c r="AH42" s="30"/>
      <c r="AI42" s="31"/>
      <c r="AJ42" s="32"/>
    </row>
    <row r="43" spans="1:36" ht="18" customHeight="1">
      <c r="A43" s="518"/>
      <c r="B43" s="544"/>
      <c r="C43" s="545"/>
      <c r="D43" s="546"/>
      <c r="E43" s="26" t="s">
        <v>61</v>
      </c>
      <c r="F43" s="27"/>
      <c r="G43" s="27"/>
      <c r="H43" s="27"/>
      <c r="I43" s="27"/>
      <c r="J43" s="27"/>
      <c r="K43" s="27"/>
      <c r="L43" s="27"/>
      <c r="M43" s="27"/>
      <c r="N43" s="27"/>
      <c r="O43" s="27"/>
      <c r="P43" s="27"/>
      <c r="Q43" s="28"/>
      <c r="R43" s="27"/>
      <c r="S43" s="19"/>
      <c r="T43" s="550"/>
      <c r="U43" s="551"/>
      <c r="V43" s="552"/>
      <c r="W43" s="553"/>
      <c r="X43" s="554"/>
      <c r="Y43" s="552"/>
      <c r="Z43" s="553"/>
      <c r="AA43" s="554"/>
      <c r="AB43" s="509"/>
      <c r="AC43" s="510"/>
      <c r="AD43" s="510"/>
      <c r="AE43" s="510"/>
      <c r="AF43" s="511"/>
      <c r="AG43" s="29" t="s">
        <v>62</v>
      </c>
      <c r="AH43" s="30"/>
      <c r="AI43" s="31"/>
      <c r="AJ43" s="32"/>
    </row>
    <row r="44" spans="1:36" ht="18" customHeight="1">
      <c r="A44" s="518"/>
      <c r="B44" s="544"/>
      <c r="C44" s="545"/>
      <c r="D44" s="546"/>
      <c r="E44" s="26" t="s">
        <v>63</v>
      </c>
      <c r="F44" s="27"/>
      <c r="G44" s="27"/>
      <c r="H44" s="27"/>
      <c r="I44" s="27"/>
      <c r="J44" s="27"/>
      <c r="K44" s="27"/>
      <c r="L44" s="27"/>
      <c r="M44" s="27"/>
      <c r="N44" s="27"/>
      <c r="O44" s="27"/>
      <c r="P44" s="27"/>
      <c r="Q44" s="28"/>
      <c r="R44" s="27"/>
      <c r="S44" s="19"/>
      <c r="T44" s="550"/>
      <c r="U44" s="551"/>
      <c r="V44" s="552"/>
      <c r="W44" s="553"/>
      <c r="X44" s="554"/>
      <c r="Y44" s="552"/>
      <c r="Z44" s="553"/>
      <c r="AA44" s="554"/>
      <c r="AB44" s="509"/>
      <c r="AC44" s="510"/>
      <c r="AD44" s="510"/>
      <c r="AE44" s="510"/>
      <c r="AF44" s="511"/>
      <c r="AG44" s="29" t="s">
        <v>64</v>
      </c>
      <c r="AH44" s="30"/>
      <c r="AI44" s="31"/>
      <c r="AJ44" s="32"/>
    </row>
    <row r="45" spans="1:36" ht="18" customHeight="1">
      <c r="A45" s="518"/>
      <c r="B45" s="544"/>
      <c r="C45" s="545"/>
      <c r="D45" s="546"/>
      <c r="E45" s="18" t="s">
        <v>65</v>
      </c>
      <c r="F45" s="19"/>
      <c r="G45" s="19"/>
      <c r="H45" s="19"/>
      <c r="I45" s="19"/>
      <c r="J45" s="19"/>
      <c r="K45" s="19"/>
      <c r="L45" s="19"/>
      <c r="M45" s="19"/>
      <c r="N45" s="19"/>
      <c r="O45" s="19"/>
      <c r="P45" s="19"/>
      <c r="Q45" s="28"/>
      <c r="R45" s="27"/>
      <c r="S45" s="19"/>
      <c r="T45" s="550"/>
      <c r="U45" s="551"/>
      <c r="V45" s="552"/>
      <c r="W45" s="553"/>
      <c r="X45" s="554"/>
      <c r="Y45" s="552"/>
      <c r="Z45" s="553"/>
      <c r="AA45" s="554"/>
      <c r="AB45" s="509"/>
      <c r="AC45" s="510"/>
      <c r="AD45" s="510"/>
      <c r="AE45" s="510"/>
      <c r="AF45" s="511"/>
      <c r="AG45" s="29" t="s">
        <v>66</v>
      </c>
      <c r="AH45" s="30"/>
      <c r="AI45" s="31"/>
      <c r="AJ45" s="32"/>
    </row>
    <row r="46" spans="1:36" ht="18" customHeight="1">
      <c r="A46" s="518"/>
      <c r="B46" s="544"/>
      <c r="C46" s="545"/>
      <c r="D46" s="546"/>
      <c r="E46" s="18" t="s">
        <v>67</v>
      </c>
      <c r="F46" s="19"/>
      <c r="G46" s="19"/>
      <c r="H46" s="19"/>
      <c r="I46" s="19"/>
      <c r="J46" s="19"/>
      <c r="K46" s="19"/>
      <c r="L46" s="19"/>
      <c r="M46" s="19"/>
      <c r="N46" s="19"/>
      <c r="O46" s="19"/>
      <c r="P46" s="19"/>
      <c r="Q46" s="28"/>
      <c r="R46" s="27"/>
      <c r="S46" s="19"/>
      <c r="T46" s="550"/>
      <c r="U46" s="551"/>
      <c r="V46" s="552"/>
      <c r="W46" s="553"/>
      <c r="X46" s="554"/>
      <c r="Y46" s="552"/>
      <c r="Z46" s="553"/>
      <c r="AA46" s="554"/>
      <c r="AB46" s="509"/>
      <c r="AC46" s="510"/>
      <c r="AD46" s="510"/>
      <c r="AE46" s="510"/>
      <c r="AF46" s="511"/>
      <c r="AG46" s="29" t="s">
        <v>68</v>
      </c>
      <c r="AH46" s="30"/>
      <c r="AI46" s="31"/>
      <c r="AJ46" s="32"/>
    </row>
    <row r="47" spans="1:36" ht="18" customHeight="1">
      <c r="A47" s="518"/>
      <c r="B47" s="547"/>
      <c r="C47" s="548"/>
      <c r="D47" s="549"/>
      <c r="E47" s="18" t="s">
        <v>69</v>
      </c>
      <c r="F47" s="19"/>
      <c r="G47" s="19"/>
      <c r="H47" s="19"/>
      <c r="I47" s="19"/>
      <c r="J47" s="19"/>
      <c r="K47" s="19"/>
      <c r="L47" s="19"/>
      <c r="M47" s="19"/>
      <c r="N47" s="19"/>
      <c r="O47" s="19"/>
      <c r="P47" s="19"/>
      <c r="Q47" s="28"/>
      <c r="R47" s="27"/>
      <c r="S47" s="19"/>
      <c r="T47" s="552"/>
      <c r="U47" s="554"/>
      <c r="V47" s="552"/>
      <c r="W47" s="553"/>
      <c r="X47" s="554"/>
      <c r="Y47" s="552"/>
      <c r="Z47" s="553"/>
      <c r="AA47" s="554"/>
      <c r="AB47" s="509"/>
      <c r="AC47" s="510"/>
      <c r="AD47" s="510"/>
      <c r="AE47" s="510"/>
      <c r="AF47" s="511"/>
      <c r="AG47" s="29" t="s">
        <v>70</v>
      </c>
      <c r="AH47" s="30"/>
      <c r="AI47" s="31"/>
      <c r="AJ47" s="32"/>
    </row>
    <row r="48" spans="1:36" ht="18" customHeight="1">
      <c r="A48" s="518"/>
      <c r="B48" s="33" t="s">
        <v>71</v>
      </c>
      <c r="C48" s="34"/>
      <c r="D48" s="35"/>
      <c r="E48" s="36"/>
      <c r="F48" s="3"/>
      <c r="G48" s="19"/>
      <c r="H48" s="19"/>
      <c r="I48" s="19"/>
      <c r="J48" s="19"/>
      <c r="K48" s="19"/>
      <c r="L48" s="19"/>
      <c r="M48" s="19"/>
      <c r="N48" s="19"/>
      <c r="O48" s="19"/>
      <c r="P48" s="19"/>
      <c r="Q48" s="28"/>
      <c r="R48" s="27"/>
      <c r="S48" s="19"/>
      <c r="T48" s="550"/>
      <c r="U48" s="551"/>
      <c r="V48" s="552"/>
      <c r="W48" s="553"/>
      <c r="X48" s="554"/>
      <c r="Y48" s="552"/>
      <c r="Z48" s="553"/>
      <c r="AA48" s="554"/>
      <c r="AB48" s="509"/>
      <c r="AC48" s="510"/>
      <c r="AD48" s="510"/>
      <c r="AE48" s="510"/>
      <c r="AF48" s="511"/>
      <c r="AG48" s="29" t="s">
        <v>72</v>
      </c>
      <c r="AH48" s="30"/>
      <c r="AI48" s="31"/>
      <c r="AJ48" s="32"/>
    </row>
    <row r="49" spans="1:36" ht="18" customHeight="1">
      <c r="A49" s="518"/>
      <c r="B49" s="37" t="s">
        <v>73</v>
      </c>
      <c r="C49" s="38"/>
      <c r="D49" s="39"/>
      <c r="E49" s="26"/>
      <c r="F49" s="27"/>
      <c r="G49" s="19"/>
      <c r="H49" s="19"/>
      <c r="I49" s="19"/>
      <c r="J49" s="19"/>
      <c r="K49" s="19"/>
      <c r="L49" s="19"/>
      <c r="M49" s="19"/>
      <c r="N49" s="19"/>
      <c r="O49" s="19"/>
      <c r="P49" s="19"/>
      <c r="Q49" s="28"/>
      <c r="R49" s="27"/>
      <c r="S49" s="19"/>
      <c r="T49" s="550"/>
      <c r="U49" s="551"/>
      <c r="V49" s="552"/>
      <c r="W49" s="553"/>
      <c r="X49" s="554"/>
      <c r="Y49" s="552"/>
      <c r="Z49" s="553"/>
      <c r="AA49" s="554"/>
      <c r="AB49" s="509"/>
      <c r="AC49" s="510"/>
      <c r="AD49" s="510"/>
      <c r="AE49" s="510"/>
      <c r="AF49" s="511"/>
      <c r="AG49" s="29" t="s">
        <v>74</v>
      </c>
      <c r="AH49" s="30"/>
      <c r="AI49" s="31"/>
      <c r="AJ49" s="32"/>
    </row>
    <row r="50" spans="1:36" ht="18" customHeight="1">
      <c r="A50" s="518"/>
      <c r="B50" s="555" t="s">
        <v>75</v>
      </c>
      <c r="C50" s="556"/>
      <c r="D50" s="557"/>
      <c r="E50" s="18" t="s">
        <v>76</v>
      </c>
      <c r="F50" s="19"/>
      <c r="G50" s="19"/>
      <c r="H50" s="19"/>
      <c r="I50" s="19"/>
      <c r="J50" s="19"/>
      <c r="K50" s="19"/>
      <c r="L50" s="19"/>
      <c r="M50" s="19"/>
      <c r="N50" s="19"/>
      <c r="O50" s="19"/>
      <c r="P50" s="19"/>
      <c r="Q50" s="28"/>
      <c r="R50" s="27"/>
      <c r="S50" s="19"/>
      <c r="T50" s="550"/>
      <c r="U50" s="551"/>
      <c r="V50" s="552"/>
      <c r="W50" s="553"/>
      <c r="X50" s="554"/>
      <c r="Y50" s="552"/>
      <c r="Z50" s="553"/>
      <c r="AA50" s="554"/>
      <c r="AB50" s="509"/>
      <c r="AC50" s="510"/>
      <c r="AD50" s="510"/>
      <c r="AE50" s="510"/>
      <c r="AF50" s="511"/>
      <c r="AG50" s="29" t="s">
        <v>56</v>
      </c>
      <c r="AH50" s="30"/>
      <c r="AI50" s="31"/>
      <c r="AJ50" s="32"/>
    </row>
    <row r="51" spans="1:36" ht="18" customHeight="1">
      <c r="A51" s="518"/>
      <c r="B51" s="558"/>
      <c r="C51" s="559"/>
      <c r="D51" s="560"/>
      <c r="E51" s="26" t="s">
        <v>77</v>
      </c>
      <c r="F51" s="27"/>
      <c r="G51" s="27"/>
      <c r="H51" s="27"/>
      <c r="I51" s="27"/>
      <c r="J51" s="27"/>
      <c r="K51" s="27"/>
      <c r="L51" s="27"/>
      <c r="M51" s="27"/>
      <c r="N51" s="27"/>
      <c r="O51" s="27"/>
      <c r="P51" s="27"/>
      <c r="Q51" s="28"/>
      <c r="R51" s="27"/>
      <c r="S51" s="19"/>
      <c r="T51" s="550"/>
      <c r="U51" s="551"/>
      <c r="V51" s="552"/>
      <c r="W51" s="553"/>
      <c r="X51" s="554"/>
      <c r="Y51" s="552"/>
      <c r="Z51" s="553"/>
      <c r="AA51" s="554"/>
      <c r="AB51" s="509"/>
      <c r="AC51" s="510"/>
      <c r="AD51" s="510"/>
      <c r="AE51" s="510"/>
      <c r="AF51" s="511"/>
      <c r="AG51" s="29" t="s">
        <v>58</v>
      </c>
      <c r="AH51" s="30"/>
      <c r="AI51" s="31"/>
      <c r="AJ51" s="32"/>
    </row>
    <row r="52" spans="1:36" ht="18" customHeight="1">
      <c r="A52" s="519"/>
      <c r="B52" s="561"/>
      <c r="C52" s="562"/>
      <c r="D52" s="563"/>
      <c r="E52" s="26" t="s">
        <v>78</v>
      </c>
      <c r="F52" s="27"/>
      <c r="G52" s="27"/>
      <c r="H52" s="27"/>
      <c r="I52" s="27"/>
      <c r="J52" s="27"/>
      <c r="K52" s="27"/>
      <c r="L52" s="27"/>
      <c r="M52" s="27"/>
      <c r="N52" s="27"/>
      <c r="O52" s="27"/>
      <c r="P52" s="27"/>
      <c r="Q52" s="28"/>
      <c r="R52" s="27"/>
      <c r="S52" s="19"/>
      <c r="T52" s="550"/>
      <c r="U52" s="551"/>
      <c r="V52" s="552"/>
      <c r="W52" s="553"/>
      <c r="X52" s="554"/>
      <c r="Y52" s="552"/>
      <c r="Z52" s="553"/>
      <c r="AA52" s="554"/>
      <c r="AB52" s="509"/>
      <c r="AC52" s="510"/>
      <c r="AD52" s="510"/>
      <c r="AE52" s="510"/>
      <c r="AF52" s="511"/>
      <c r="AG52" s="29" t="s">
        <v>60</v>
      </c>
      <c r="AH52" s="30"/>
      <c r="AI52" s="31"/>
      <c r="AJ52" s="32"/>
    </row>
    <row r="53" spans="1:36" ht="18" customHeight="1">
      <c r="A53" s="18" t="s">
        <v>79</v>
      </c>
      <c r="B53" s="19"/>
      <c r="C53" s="40"/>
      <c r="D53" s="40"/>
      <c r="E53" s="40"/>
      <c r="F53" s="40"/>
      <c r="G53" s="41"/>
      <c r="H53" s="42"/>
      <c r="I53" s="43"/>
      <c r="J53" s="44"/>
      <c r="K53" s="43"/>
      <c r="L53" s="43"/>
      <c r="M53" s="43"/>
      <c r="N53" s="43"/>
      <c r="O53" s="43"/>
      <c r="P53" s="43"/>
      <c r="Q53" s="45"/>
      <c r="R53" s="46" t="s">
        <v>80</v>
      </c>
      <c r="S53" s="19"/>
      <c r="T53" s="19"/>
      <c r="U53" s="19"/>
      <c r="V53" s="19"/>
      <c r="W53" s="19"/>
      <c r="X53" s="19"/>
      <c r="Y53" s="19"/>
      <c r="Z53" s="19"/>
      <c r="AA53" s="19"/>
      <c r="AB53" s="19"/>
      <c r="AC53" s="19"/>
      <c r="AD53" s="19"/>
      <c r="AE53" s="19"/>
      <c r="AF53" s="19"/>
      <c r="AG53" s="19"/>
      <c r="AH53" s="19"/>
      <c r="AI53" s="19"/>
      <c r="AJ53" s="20"/>
    </row>
    <row r="54" spans="1:36" ht="18" customHeight="1">
      <c r="A54" s="26" t="s">
        <v>81</v>
      </c>
      <c r="B54" s="27"/>
      <c r="C54" s="27"/>
      <c r="D54" s="27"/>
      <c r="E54" s="27"/>
      <c r="F54" s="27"/>
      <c r="G54" s="32"/>
      <c r="H54" s="42"/>
      <c r="I54" s="43"/>
      <c r="J54" s="44"/>
      <c r="K54" s="43"/>
      <c r="L54" s="43"/>
      <c r="M54" s="43"/>
      <c r="N54" s="43"/>
      <c r="O54" s="43"/>
      <c r="P54" s="43"/>
      <c r="Q54" s="45"/>
      <c r="R54" s="47" t="s">
        <v>82</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c r="B56" s="50"/>
    </row>
    <row r="57" spans="1:36" ht="14.85" customHeight="1">
      <c r="A57" s="3"/>
    </row>
    <row r="58" spans="1:36" ht="14.85"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5"/>
  <dataValidations count="2">
    <dataValidation type="list" showInputMessage="1" showErrorMessage="1" sqref="H27:H28" xr:uid="{00000000-0002-0000-0100-000000000000}">
      <formula1>"　,営利法人,社会福祉法人,医療法人,社団法人,財団法人,NPO法人,協同組合,宗教法人"</formula1>
    </dataValidation>
    <dataValidation type="list" allowBlank="1" showInputMessage="1" showErrorMessage="1" sqref="V39:AA52" xr:uid="{00000000-0002-0000-01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topLeftCell="B1" zoomScale="145" zoomScaleNormal="55" zoomScaleSheetLayoutView="145" workbookViewId="0">
      <selection activeCell="AY47" sqref="AY47"/>
    </sheetView>
  </sheetViews>
  <sheetFormatPr defaultColWidth="9" defaultRowHeight="12"/>
  <cols>
    <col min="1" max="1" width="7" style="52" customWidth="1"/>
    <col min="2" max="2" width="2.125" style="52" customWidth="1"/>
    <col min="3" max="11" width="9" style="52"/>
    <col min="12" max="12" width="9" style="52" customWidth="1"/>
    <col min="13" max="16384" width="9" style="52"/>
  </cols>
  <sheetData>
    <row r="1" spans="1:17">
      <c r="A1" s="51"/>
      <c r="B1" s="51"/>
    </row>
    <row r="2" spans="1:17" ht="12" customHeight="1">
      <c r="A2" s="51" t="s">
        <v>83</v>
      </c>
      <c r="B2" s="564" t="s">
        <v>84</v>
      </c>
      <c r="C2" s="565" t="s">
        <v>85</v>
      </c>
      <c r="D2" s="565"/>
      <c r="E2" s="565"/>
      <c r="F2" s="565"/>
      <c r="G2" s="565"/>
      <c r="H2" s="565"/>
      <c r="I2" s="565"/>
      <c r="J2" s="565"/>
      <c r="K2" s="565"/>
      <c r="L2" s="565"/>
      <c r="M2" s="565"/>
      <c r="N2" s="565"/>
      <c r="O2" s="565"/>
      <c r="Q2" s="53"/>
    </row>
    <row r="3" spans="1:17">
      <c r="A3" s="51"/>
      <c r="B3" s="564"/>
      <c r="C3" s="565"/>
      <c r="D3" s="565"/>
      <c r="E3" s="565"/>
      <c r="F3" s="565"/>
      <c r="G3" s="565"/>
      <c r="H3" s="565"/>
      <c r="I3" s="565"/>
      <c r="J3" s="565"/>
      <c r="K3" s="565"/>
      <c r="L3" s="565"/>
      <c r="M3" s="565"/>
      <c r="N3" s="565"/>
      <c r="O3" s="565"/>
    </row>
    <row r="4" spans="1:17">
      <c r="A4" s="51"/>
      <c r="B4" s="564"/>
      <c r="C4" s="565"/>
      <c r="D4" s="565"/>
      <c r="E4" s="565"/>
      <c r="F4" s="565"/>
      <c r="G4" s="565"/>
      <c r="H4" s="565"/>
      <c r="I4" s="565"/>
      <c r="J4" s="565"/>
      <c r="K4" s="565"/>
      <c r="L4" s="565"/>
      <c r="M4" s="565"/>
      <c r="N4" s="565"/>
      <c r="O4" s="565"/>
    </row>
    <row r="5" spans="1:17">
      <c r="A5" s="51"/>
      <c r="B5" s="564"/>
      <c r="C5" s="565"/>
      <c r="D5" s="565"/>
      <c r="E5" s="565"/>
      <c r="F5" s="565"/>
      <c r="G5" s="565"/>
      <c r="H5" s="565"/>
      <c r="I5" s="565"/>
      <c r="J5" s="565"/>
      <c r="K5" s="565"/>
      <c r="L5" s="565"/>
      <c r="M5" s="565"/>
      <c r="N5" s="565"/>
      <c r="O5" s="565"/>
    </row>
    <row r="6" spans="1:17">
      <c r="A6" s="51"/>
      <c r="B6" s="564"/>
      <c r="C6" s="565"/>
      <c r="D6" s="565"/>
      <c r="E6" s="565"/>
      <c r="F6" s="565"/>
      <c r="G6" s="565"/>
      <c r="H6" s="565"/>
      <c r="I6" s="565"/>
      <c r="J6" s="565"/>
      <c r="K6" s="565"/>
      <c r="L6" s="565"/>
      <c r="M6" s="565"/>
      <c r="N6" s="565"/>
      <c r="O6" s="565"/>
    </row>
    <row r="7" spans="1:17">
      <c r="A7" s="51"/>
      <c r="B7" s="564"/>
      <c r="C7" s="565"/>
      <c r="D7" s="565"/>
      <c r="E7" s="565"/>
      <c r="F7" s="565"/>
      <c r="G7" s="565"/>
      <c r="H7" s="565"/>
      <c r="I7" s="565"/>
      <c r="J7" s="565"/>
      <c r="K7" s="565"/>
      <c r="L7" s="565"/>
      <c r="M7" s="565"/>
      <c r="N7" s="565"/>
      <c r="O7" s="565"/>
    </row>
    <row r="8" spans="1:17">
      <c r="A8" s="54"/>
      <c r="B8" s="564"/>
      <c r="C8" s="565"/>
      <c r="D8" s="565"/>
      <c r="E8" s="565"/>
      <c r="F8" s="565"/>
      <c r="G8" s="565"/>
      <c r="H8" s="565"/>
      <c r="I8" s="565"/>
      <c r="J8" s="565"/>
      <c r="K8" s="565"/>
      <c r="L8" s="565"/>
      <c r="M8" s="565"/>
      <c r="N8" s="565"/>
      <c r="O8" s="565"/>
    </row>
    <row r="9" spans="1:17">
      <c r="A9" s="54"/>
      <c r="B9" s="564"/>
      <c r="C9" s="565"/>
      <c r="D9" s="565"/>
      <c r="E9" s="565"/>
      <c r="F9" s="565"/>
      <c r="G9" s="565"/>
      <c r="H9" s="565"/>
      <c r="I9" s="565"/>
      <c r="J9" s="565"/>
      <c r="K9" s="565"/>
      <c r="L9" s="565"/>
      <c r="M9" s="565"/>
      <c r="N9" s="565"/>
      <c r="O9" s="565"/>
    </row>
    <row r="10" spans="1:17">
      <c r="B10" s="564"/>
      <c r="C10" s="565"/>
      <c r="D10" s="565"/>
      <c r="E10" s="565"/>
      <c r="F10" s="565"/>
      <c r="G10" s="565"/>
      <c r="H10" s="565"/>
      <c r="I10" s="565"/>
      <c r="J10" s="565"/>
      <c r="K10" s="565"/>
      <c r="L10" s="565"/>
      <c r="M10" s="565"/>
      <c r="N10" s="565"/>
      <c r="O10" s="565"/>
    </row>
    <row r="11" spans="1:17">
      <c r="B11" s="564"/>
      <c r="C11" s="565"/>
      <c r="D11" s="565"/>
      <c r="E11" s="565"/>
      <c r="F11" s="565"/>
      <c r="G11" s="565"/>
      <c r="H11" s="565"/>
      <c r="I11" s="565"/>
      <c r="J11" s="565"/>
      <c r="K11" s="565"/>
      <c r="L11" s="565"/>
      <c r="M11" s="565"/>
      <c r="N11" s="565"/>
      <c r="O11" s="565"/>
    </row>
    <row r="12" spans="1:17">
      <c r="B12" s="564"/>
      <c r="C12" s="565"/>
      <c r="D12" s="565"/>
      <c r="E12" s="565"/>
      <c r="F12" s="565"/>
      <c r="G12" s="565"/>
      <c r="H12" s="565"/>
      <c r="I12" s="565"/>
      <c r="J12" s="565"/>
      <c r="K12" s="565"/>
      <c r="L12" s="565"/>
      <c r="M12" s="565"/>
      <c r="N12" s="565"/>
      <c r="O12" s="565"/>
    </row>
    <row r="13" spans="1:17">
      <c r="B13" s="564"/>
      <c r="C13" s="565"/>
      <c r="D13" s="565"/>
      <c r="E13" s="565"/>
      <c r="F13" s="565"/>
      <c r="G13" s="565"/>
      <c r="H13" s="565"/>
      <c r="I13" s="565"/>
      <c r="J13" s="565"/>
      <c r="K13" s="565"/>
      <c r="L13" s="565"/>
      <c r="M13" s="565"/>
      <c r="N13" s="565"/>
      <c r="O13" s="565"/>
    </row>
    <row r="14" spans="1:17">
      <c r="B14" s="564"/>
      <c r="C14" s="565"/>
      <c r="D14" s="565"/>
      <c r="E14" s="565"/>
      <c r="F14" s="565"/>
      <c r="G14" s="565"/>
      <c r="H14" s="565"/>
      <c r="I14" s="565"/>
      <c r="J14" s="565"/>
      <c r="K14" s="565"/>
      <c r="L14" s="565"/>
      <c r="M14" s="565"/>
      <c r="N14" s="565"/>
      <c r="O14" s="565"/>
    </row>
    <row r="15" spans="1:17">
      <c r="B15" s="564"/>
      <c r="C15" s="565"/>
      <c r="D15" s="565"/>
      <c r="E15" s="565"/>
      <c r="F15" s="565"/>
      <c r="G15" s="565"/>
      <c r="H15" s="565"/>
      <c r="I15" s="565"/>
      <c r="J15" s="565"/>
      <c r="K15" s="565"/>
      <c r="L15" s="565"/>
      <c r="M15" s="565"/>
      <c r="N15" s="565"/>
      <c r="O15" s="565"/>
    </row>
    <row r="16" spans="1:17">
      <c r="B16" s="564"/>
      <c r="C16" s="565"/>
      <c r="D16" s="565"/>
      <c r="E16" s="565"/>
      <c r="F16" s="565"/>
      <c r="G16" s="565"/>
      <c r="H16" s="565"/>
      <c r="I16" s="565"/>
      <c r="J16" s="565"/>
      <c r="K16" s="565"/>
      <c r="L16" s="565"/>
      <c r="M16" s="565"/>
      <c r="N16" s="565"/>
      <c r="O16" s="565"/>
    </row>
    <row r="17" spans="1:15">
      <c r="B17" s="564"/>
      <c r="C17" s="565"/>
      <c r="D17" s="565"/>
      <c r="E17" s="565"/>
      <c r="F17" s="565"/>
      <c r="G17" s="565"/>
      <c r="H17" s="565"/>
      <c r="I17" s="565"/>
      <c r="J17" s="565"/>
      <c r="K17" s="565"/>
      <c r="L17" s="565"/>
      <c r="M17" s="565"/>
      <c r="N17" s="565"/>
      <c r="O17" s="565"/>
    </row>
    <row r="18" spans="1:15">
      <c r="B18" s="564"/>
      <c r="C18" s="565"/>
      <c r="D18" s="565"/>
      <c r="E18" s="565"/>
      <c r="F18" s="565"/>
      <c r="G18" s="565"/>
      <c r="H18" s="565"/>
      <c r="I18" s="565"/>
      <c r="J18" s="565"/>
      <c r="K18" s="565"/>
      <c r="L18" s="565"/>
      <c r="M18" s="565"/>
      <c r="N18" s="565"/>
      <c r="O18" s="565"/>
    </row>
    <row r="19" spans="1:15">
      <c r="A19" s="51"/>
      <c r="B19" s="564"/>
      <c r="C19" s="565"/>
      <c r="D19" s="565"/>
      <c r="E19" s="565"/>
      <c r="F19" s="565"/>
      <c r="G19" s="565"/>
      <c r="H19" s="565"/>
      <c r="I19" s="565"/>
      <c r="J19" s="565"/>
      <c r="K19" s="565"/>
      <c r="L19" s="565"/>
      <c r="M19" s="565"/>
      <c r="N19" s="565"/>
      <c r="O19" s="565"/>
    </row>
    <row r="20" spans="1:15">
      <c r="B20" s="564"/>
      <c r="C20" s="565"/>
      <c r="D20" s="565"/>
      <c r="E20" s="565"/>
      <c r="F20" s="565"/>
      <c r="G20" s="565"/>
      <c r="H20" s="565"/>
      <c r="I20" s="565"/>
      <c r="J20" s="565"/>
      <c r="K20" s="565"/>
      <c r="L20" s="565"/>
      <c r="M20" s="565"/>
      <c r="N20" s="565"/>
      <c r="O20" s="565"/>
    </row>
    <row r="21" spans="1:15">
      <c r="B21" s="564"/>
      <c r="C21" s="565"/>
      <c r="D21" s="565"/>
      <c r="E21" s="565"/>
      <c r="F21" s="565"/>
      <c r="G21" s="565"/>
      <c r="H21" s="565"/>
      <c r="I21" s="565"/>
      <c r="J21" s="565"/>
      <c r="K21" s="565"/>
      <c r="L21" s="565"/>
      <c r="M21" s="565"/>
      <c r="N21" s="565"/>
      <c r="O21" s="565"/>
    </row>
    <row r="22" spans="1:15">
      <c r="B22" s="564"/>
      <c r="C22" s="565"/>
      <c r="D22" s="565"/>
      <c r="E22" s="565"/>
      <c r="F22" s="565"/>
      <c r="G22" s="565"/>
      <c r="H22" s="565"/>
      <c r="I22" s="565"/>
      <c r="J22" s="565"/>
      <c r="K22" s="565"/>
      <c r="L22" s="565"/>
      <c r="M22" s="565"/>
      <c r="N22" s="565"/>
      <c r="O22" s="565"/>
    </row>
    <row r="23" spans="1:15">
      <c r="B23" s="564"/>
      <c r="C23" s="565"/>
      <c r="D23" s="565"/>
      <c r="E23" s="565"/>
      <c r="F23" s="565"/>
      <c r="G23" s="565"/>
      <c r="H23" s="565"/>
      <c r="I23" s="565"/>
      <c r="J23" s="565"/>
      <c r="K23" s="565"/>
      <c r="L23" s="565"/>
      <c r="M23" s="565"/>
      <c r="N23" s="565"/>
      <c r="O23" s="565"/>
    </row>
    <row r="24" spans="1:15">
      <c r="B24" s="564"/>
      <c r="C24" s="565"/>
      <c r="D24" s="565"/>
      <c r="E24" s="565"/>
      <c r="F24" s="565"/>
      <c r="G24" s="565"/>
      <c r="H24" s="565"/>
      <c r="I24" s="565"/>
      <c r="J24" s="565"/>
      <c r="K24" s="565"/>
      <c r="L24" s="565"/>
      <c r="M24" s="565"/>
      <c r="N24" s="565"/>
      <c r="O24" s="565"/>
    </row>
    <row r="25" spans="1:15">
      <c r="B25" s="564"/>
      <c r="C25" s="565"/>
      <c r="D25" s="565"/>
      <c r="E25" s="565"/>
      <c r="F25" s="565"/>
      <c r="G25" s="565"/>
      <c r="H25" s="565"/>
      <c r="I25" s="565"/>
      <c r="J25" s="565"/>
      <c r="K25" s="565"/>
      <c r="L25" s="565"/>
      <c r="M25" s="565"/>
      <c r="N25" s="565"/>
      <c r="O25" s="565"/>
    </row>
    <row r="26" spans="1:15">
      <c r="B26" s="564"/>
      <c r="C26" s="565"/>
      <c r="D26" s="565"/>
      <c r="E26" s="565"/>
      <c r="F26" s="565"/>
      <c r="G26" s="565"/>
      <c r="H26" s="565"/>
      <c r="I26" s="565"/>
      <c r="J26" s="565"/>
      <c r="K26" s="565"/>
      <c r="L26" s="565"/>
      <c r="M26" s="565"/>
      <c r="N26" s="565"/>
      <c r="O26" s="565"/>
    </row>
    <row r="27" spans="1:15">
      <c r="B27" s="564"/>
      <c r="C27" s="565"/>
      <c r="D27" s="565"/>
      <c r="E27" s="565"/>
      <c r="F27" s="565"/>
      <c r="G27" s="565"/>
      <c r="H27" s="565"/>
      <c r="I27" s="565"/>
      <c r="J27" s="565"/>
      <c r="K27" s="565"/>
      <c r="L27" s="565"/>
      <c r="M27" s="565"/>
      <c r="N27" s="565"/>
      <c r="O27" s="565"/>
    </row>
    <row r="28" spans="1:15">
      <c r="B28" s="564"/>
      <c r="C28" s="565"/>
      <c r="D28" s="565"/>
      <c r="E28" s="565"/>
      <c r="F28" s="565"/>
      <c r="G28" s="565"/>
      <c r="H28" s="565"/>
      <c r="I28" s="565"/>
      <c r="J28" s="565"/>
      <c r="K28" s="565"/>
      <c r="L28" s="565"/>
      <c r="M28" s="565"/>
      <c r="N28" s="565"/>
      <c r="O28" s="565"/>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56" customWidth="1"/>
    <col min="2" max="19" width="5.125" style="56" customWidth="1"/>
    <col min="20" max="20" width="12.375" style="56" customWidth="1"/>
    <col min="21" max="23" width="8" style="56" customWidth="1"/>
    <col min="24" max="16384" width="8.75" style="56"/>
  </cols>
  <sheetData>
    <row r="1" spans="1:20" ht="36" customHeight="1" thickBot="1">
      <c r="A1" s="652" t="s">
        <v>118</v>
      </c>
      <c r="B1" s="652"/>
      <c r="C1" s="652"/>
      <c r="D1" s="652"/>
      <c r="E1" s="652"/>
      <c r="F1" s="652"/>
      <c r="G1" s="652"/>
      <c r="H1" s="652"/>
      <c r="I1" s="652"/>
      <c r="J1" s="652"/>
      <c r="K1" s="652"/>
      <c r="L1" s="652"/>
      <c r="M1" s="652"/>
      <c r="N1" s="652"/>
      <c r="O1" s="652"/>
      <c r="P1" s="652"/>
      <c r="Q1" s="652"/>
      <c r="R1" s="652"/>
      <c r="S1" s="652"/>
      <c r="T1" s="652"/>
    </row>
    <row r="2" spans="1:20" ht="14.45" customHeight="1">
      <c r="A2" s="653" t="s">
        <v>117</v>
      </c>
      <c r="B2" s="656" t="s">
        <v>15</v>
      </c>
      <c r="C2" s="657"/>
      <c r="D2" s="658"/>
      <c r="E2" s="659"/>
      <c r="F2" s="659"/>
      <c r="G2" s="659"/>
      <c r="H2" s="659"/>
      <c r="I2" s="659"/>
      <c r="J2" s="659"/>
      <c r="K2" s="659"/>
      <c r="L2" s="659"/>
      <c r="M2" s="659"/>
      <c r="N2" s="659"/>
      <c r="O2" s="659"/>
      <c r="P2" s="659"/>
      <c r="Q2" s="659"/>
      <c r="R2" s="659"/>
      <c r="S2" s="659"/>
      <c r="T2" s="660"/>
    </row>
    <row r="3" spans="1:20" ht="15" customHeight="1">
      <c r="A3" s="654"/>
      <c r="B3" s="580" t="s">
        <v>107</v>
      </c>
      <c r="C3" s="581"/>
      <c r="D3" s="661"/>
      <c r="E3" s="662"/>
      <c r="F3" s="662"/>
      <c r="G3" s="662"/>
      <c r="H3" s="662"/>
      <c r="I3" s="662"/>
      <c r="J3" s="662"/>
      <c r="K3" s="662"/>
      <c r="L3" s="662"/>
      <c r="M3" s="662"/>
      <c r="N3" s="662"/>
      <c r="O3" s="662"/>
      <c r="P3" s="662"/>
      <c r="Q3" s="662"/>
      <c r="R3" s="662"/>
      <c r="S3" s="662"/>
      <c r="T3" s="663"/>
    </row>
    <row r="4" spans="1:20" ht="30" customHeight="1">
      <c r="A4" s="654"/>
      <c r="B4" s="580" t="s">
        <v>116</v>
      </c>
      <c r="C4" s="581"/>
      <c r="D4" s="661"/>
      <c r="E4" s="662"/>
      <c r="F4" s="662"/>
      <c r="G4" s="662"/>
      <c r="H4" s="662"/>
      <c r="I4" s="662"/>
      <c r="J4" s="662"/>
      <c r="K4" s="662"/>
      <c r="L4" s="662"/>
      <c r="M4" s="662"/>
      <c r="N4" s="662"/>
      <c r="O4" s="662"/>
      <c r="P4" s="662"/>
      <c r="Q4" s="662"/>
      <c r="R4" s="662"/>
      <c r="S4" s="662"/>
      <c r="T4" s="663"/>
    </row>
    <row r="5" spans="1:20" ht="15" customHeight="1">
      <c r="A5" s="654"/>
      <c r="B5" s="618" t="s">
        <v>115</v>
      </c>
      <c r="C5" s="635"/>
      <c r="D5" s="664" t="s">
        <v>114</v>
      </c>
      <c r="E5" s="665"/>
      <c r="F5" s="666"/>
      <c r="G5" s="666"/>
      <c r="H5" s="75" t="s">
        <v>113</v>
      </c>
      <c r="I5" s="666"/>
      <c r="J5" s="666"/>
      <c r="K5" s="75" t="s">
        <v>112</v>
      </c>
      <c r="L5" s="601"/>
      <c r="M5" s="601"/>
      <c r="N5" s="601"/>
      <c r="O5" s="601"/>
      <c r="P5" s="601"/>
      <c r="Q5" s="601"/>
      <c r="R5" s="601"/>
      <c r="S5" s="601"/>
      <c r="T5" s="602"/>
    </row>
    <row r="6" spans="1:20" ht="15" customHeight="1">
      <c r="A6" s="654"/>
      <c r="B6" s="599"/>
      <c r="C6" s="600"/>
      <c r="D6" s="483"/>
      <c r="E6" s="484"/>
      <c r="F6" s="484"/>
      <c r="G6" s="484"/>
      <c r="H6" s="17" t="s">
        <v>23</v>
      </c>
      <c r="I6" s="74" t="s">
        <v>24</v>
      </c>
      <c r="J6" s="484"/>
      <c r="K6" s="484"/>
      <c r="L6" s="484"/>
      <c r="M6" s="484"/>
      <c r="N6" s="484"/>
      <c r="O6" s="17" t="s">
        <v>25</v>
      </c>
      <c r="P6" s="74" t="s">
        <v>26</v>
      </c>
      <c r="Q6" s="667"/>
      <c r="R6" s="667"/>
      <c r="S6" s="667"/>
      <c r="T6" s="668"/>
    </row>
    <row r="7" spans="1:20" ht="15" customHeight="1">
      <c r="A7" s="654"/>
      <c r="B7" s="599"/>
      <c r="C7" s="600"/>
      <c r="D7" s="483"/>
      <c r="E7" s="484"/>
      <c r="F7" s="484"/>
      <c r="G7" s="484"/>
      <c r="H7" s="17" t="s">
        <v>27</v>
      </c>
      <c r="I7" s="74" t="s">
        <v>28</v>
      </c>
      <c r="J7" s="484"/>
      <c r="K7" s="484"/>
      <c r="L7" s="484"/>
      <c r="M7" s="484"/>
      <c r="N7" s="484"/>
      <c r="O7" s="17" t="s">
        <v>29</v>
      </c>
      <c r="P7" s="74" t="s">
        <v>30</v>
      </c>
      <c r="Q7" s="667"/>
      <c r="R7" s="667"/>
      <c r="S7" s="667"/>
      <c r="T7" s="668"/>
    </row>
    <row r="8" spans="1:20" ht="18.95" customHeight="1">
      <c r="A8" s="654"/>
      <c r="B8" s="577"/>
      <c r="C8" s="579"/>
      <c r="D8" s="631" t="s">
        <v>111</v>
      </c>
      <c r="E8" s="632"/>
      <c r="F8" s="632"/>
      <c r="G8" s="632"/>
      <c r="H8" s="632"/>
      <c r="I8" s="632"/>
      <c r="J8" s="632"/>
      <c r="K8" s="632"/>
      <c r="L8" s="632"/>
      <c r="M8" s="633"/>
      <c r="N8" s="633"/>
      <c r="O8" s="632"/>
      <c r="P8" s="632"/>
      <c r="Q8" s="632"/>
      <c r="R8" s="632"/>
      <c r="S8" s="632"/>
      <c r="T8" s="634"/>
    </row>
    <row r="9" spans="1:20" ht="15" customHeight="1">
      <c r="A9" s="654"/>
      <c r="B9" s="618" t="s">
        <v>110</v>
      </c>
      <c r="C9" s="635"/>
      <c r="D9" s="580" t="s">
        <v>32</v>
      </c>
      <c r="E9" s="608"/>
      <c r="F9" s="636"/>
      <c r="G9" s="637"/>
      <c r="H9" s="637"/>
      <c r="I9" s="637"/>
      <c r="J9" s="637"/>
      <c r="K9" s="638" t="s">
        <v>33</v>
      </c>
      <c r="L9" s="638"/>
      <c r="M9" s="639"/>
      <c r="N9" s="640"/>
      <c r="O9" s="619" t="s">
        <v>109</v>
      </c>
      <c r="P9" s="621"/>
      <c r="Q9" s="636"/>
      <c r="R9" s="637"/>
      <c r="S9" s="637"/>
      <c r="T9" s="641"/>
    </row>
    <row r="10" spans="1:20" ht="15" customHeight="1">
      <c r="A10" s="655"/>
      <c r="B10" s="577"/>
      <c r="C10" s="579"/>
      <c r="D10" s="642" t="s">
        <v>35</v>
      </c>
      <c r="E10" s="643"/>
      <c r="F10" s="644"/>
      <c r="G10" s="644"/>
      <c r="H10" s="644"/>
      <c r="I10" s="644"/>
      <c r="J10" s="644"/>
      <c r="K10" s="644"/>
      <c r="L10" s="644"/>
      <c r="M10" s="644"/>
      <c r="N10" s="644"/>
      <c r="O10" s="644"/>
      <c r="P10" s="644"/>
      <c r="Q10" s="644"/>
      <c r="R10" s="644"/>
      <c r="S10" s="644"/>
      <c r="T10" s="645"/>
    </row>
    <row r="11" spans="1:20" ht="15" customHeight="1">
      <c r="A11" s="583" t="s">
        <v>108</v>
      </c>
      <c r="B11" s="580" t="s">
        <v>107</v>
      </c>
      <c r="C11" s="581"/>
      <c r="D11" s="585"/>
      <c r="E11" s="586"/>
      <c r="F11" s="586"/>
      <c r="G11" s="586"/>
      <c r="H11" s="586"/>
      <c r="I11" s="586"/>
      <c r="J11" s="586"/>
      <c r="K11" s="586"/>
      <c r="L11" s="587"/>
      <c r="M11" s="588" t="s">
        <v>106</v>
      </c>
      <c r="N11" s="589"/>
      <c r="O11" s="594" t="s">
        <v>20</v>
      </c>
      <c r="P11" s="595"/>
      <c r="Q11" s="73"/>
      <c r="R11" s="72" t="s">
        <v>105</v>
      </c>
      <c r="S11" s="71"/>
      <c r="T11" s="70" t="s">
        <v>104</v>
      </c>
    </row>
    <row r="12" spans="1:20" ht="15" customHeight="1">
      <c r="A12" s="584"/>
      <c r="B12" s="580" t="s">
        <v>103</v>
      </c>
      <c r="C12" s="581"/>
      <c r="D12" s="646"/>
      <c r="E12" s="647"/>
      <c r="F12" s="647"/>
      <c r="G12" s="647"/>
      <c r="H12" s="647"/>
      <c r="I12" s="647"/>
      <c r="J12" s="647"/>
      <c r="K12" s="647"/>
      <c r="L12" s="648"/>
      <c r="M12" s="590"/>
      <c r="N12" s="591"/>
      <c r="O12" s="649"/>
      <c r="P12" s="633"/>
      <c r="Q12" s="633"/>
      <c r="R12" s="633"/>
      <c r="S12" s="633"/>
      <c r="T12" s="650"/>
    </row>
    <row r="13" spans="1:20" ht="15" customHeight="1">
      <c r="A13" s="584"/>
      <c r="B13" s="580" t="s">
        <v>102</v>
      </c>
      <c r="C13" s="581"/>
      <c r="D13" s="596"/>
      <c r="E13" s="597"/>
      <c r="F13" s="597"/>
      <c r="G13" s="597"/>
      <c r="H13" s="597"/>
      <c r="I13" s="597"/>
      <c r="J13" s="597"/>
      <c r="K13" s="597"/>
      <c r="L13" s="598"/>
      <c r="M13" s="592"/>
      <c r="N13" s="593"/>
      <c r="O13" s="651"/>
      <c r="P13" s="632"/>
      <c r="Q13" s="632"/>
      <c r="R13" s="632"/>
      <c r="S13" s="632"/>
      <c r="T13" s="634"/>
    </row>
    <row r="14" spans="1:20" ht="15" customHeight="1">
      <c r="A14" s="584"/>
      <c r="B14" s="599" t="s">
        <v>101</v>
      </c>
      <c r="C14" s="576"/>
      <c r="D14" s="576"/>
      <c r="E14" s="576"/>
      <c r="F14" s="576"/>
      <c r="G14" s="576"/>
      <c r="H14" s="576"/>
      <c r="I14" s="576"/>
      <c r="J14" s="576"/>
      <c r="K14" s="576"/>
      <c r="L14" s="576"/>
      <c r="M14" s="576"/>
      <c r="N14" s="600"/>
      <c r="O14" s="601"/>
      <c r="P14" s="601"/>
      <c r="Q14" s="601"/>
      <c r="R14" s="601"/>
      <c r="S14" s="601"/>
      <c r="T14" s="602"/>
    </row>
    <row r="15" spans="1:20" ht="15" customHeight="1">
      <c r="A15" s="584"/>
      <c r="B15" s="618" t="s">
        <v>100</v>
      </c>
      <c r="C15" s="601"/>
      <c r="D15" s="601"/>
      <c r="E15" s="601"/>
      <c r="F15" s="601"/>
      <c r="G15" s="601"/>
      <c r="H15" s="619" t="s">
        <v>99</v>
      </c>
      <c r="I15" s="620"/>
      <c r="J15" s="620"/>
      <c r="K15" s="620"/>
      <c r="L15" s="621"/>
      <c r="M15" s="622"/>
      <c r="N15" s="623"/>
      <c r="O15" s="623"/>
      <c r="P15" s="623"/>
      <c r="Q15" s="623"/>
      <c r="R15" s="623"/>
      <c r="S15" s="623"/>
      <c r="T15" s="624"/>
    </row>
    <row r="16" spans="1:20" ht="15" customHeight="1">
      <c r="A16" s="584"/>
      <c r="B16" s="599"/>
      <c r="C16" s="576"/>
      <c r="D16" s="576"/>
      <c r="E16" s="576"/>
      <c r="F16" s="576"/>
      <c r="G16" s="576"/>
      <c r="H16" s="625" t="s">
        <v>98</v>
      </c>
      <c r="I16" s="626"/>
      <c r="J16" s="626"/>
      <c r="K16" s="626"/>
      <c r="L16" s="627"/>
      <c r="M16" s="566"/>
      <c r="N16" s="567"/>
      <c r="O16" s="567"/>
      <c r="P16" s="567"/>
      <c r="Q16" s="567"/>
      <c r="R16" s="567"/>
      <c r="S16" s="567"/>
      <c r="T16" s="568"/>
    </row>
    <row r="17" spans="1:20" ht="15" customHeight="1">
      <c r="A17" s="584"/>
      <c r="B17" s="599"/>
      <c r="C17" s="576"/>
      <c r="D17" s="576"/>
      <c r="E17" s="576"/>
      <c r="F17" s="576"/>
      <c r="G17" s="576"/>
      <c r="H17" s="628"/>
      <c r="I17" s="629"/>
      <c r="J17" s="629"/>
      <c r="K17" s="629"/>
      <c r="L17" s="630"/>
      <c r="M17" s="569"/>
      <c r="N17" s="570"/>
      <c r="O17" s="570"/>
      <c r="P17" s="570"/>
      <c r="Q17" s="570"/>
      <c r="R17" s="570"/>
      <c r="S17" s="570"/>
      <c r="T17" s="571"/>
    </row>
    <row r="18" spans="1:20" ht="15" customHeight="1">
      <c r="A18" s="572" t="s">
        <v>97</v>
      </c>
      <c r="B18" s="573"/>
      <c r="C18" s="573"/>
      <c r="D18" s="573"/>
      <c r="E18" s="573"/>
      <c r="F18" s="573"/>
      <c r="G18" s="573"/>
      <c r="H18" s="573"/>
      <c r="I18" s="573"/>
      <c r="J18" s="573"/>
      <c r="K18" s="573"/>
      <c r="L18" s="573"/>
      <c r="M18" s="573"/>
      <c r="N18" s="573"/>
      <c r="O18" s="573"/>
      <c r="P18" s="573"/>
      <c r="Q18" s="573"/>
      <c r="R18" s="573"/>
      <c r="S18" s="573"/>
      <c r="T18" s="574"/>
    </row>
    <row r="19" spans="1:20" ht="15" customHeight="1">
      <c r="A19" s="575" t="s">
        <v>96</v>
      </c>
      <c r="B19" s="576"/>
      <c r="C19" s="576"/>
      <c r="D19" s="576"/>
      <c r="E19" s="576"/>
      <c r="F19" s="576"/>
      <c r="G19" s="576"/>
      <c r="H19" s="577" t="s">
        <v>95</v>
      </c>
      <c r="I19" s="578"/>
      <c r="J19" s="578"/>
      <c r="K19" s="578"/>
      <c r="L19" s="578"/>
      <c r="M19" s="579"/>
      <c r="N19" s="69"/>
      <c r="O19" s="68"/>
      <c r="P19" s="68"/>
      <c r="Q19" s="68"/>
      <c r="R19" s="68"/>
      <c r="S19" s="68"/>
      <c r="T19" s="66"/>
    </row>
    <row r="20" spans="1:20" ht="15" customHeight="1">
      <c r="A20" s="575"/>
      <c r="B20" s="576"/>
      <c r="C20" s="576"/>
      <c r="D20" s="576"/>
      <c r="E20" s="576"/>
      <c r="F20" s="576"/>
      <c r="G20" s="576"/>
      <c r="H20" s="580" t="s">
        <v>94</v>
      </c>
      <c r="I20" s="581"/>
      <c r="J20" s="582"/>
      <c r="K20" s="580" t="s">
        <v>93</v>
      </c>
      <c r="L20" s="581"/>
      <c r="M20" s="582"/>
      <c r="N20" s="69"/>
      <c r="O20" s="68"/>
      <c r="P20" s="68"/>
      <c r="Q20" s="68"/>
      <c r="R20" s="68"/>
      <c r="S20" s="68"/>
      <c r="T20" s="66"/>
    </row>
    <row r="21" spans="1:20" ht="15" customHeight="1">
      <c r="A21" s="616"/>
      <c r="B21" s="580" t="s">
        <v>92</v>
      </c>
      <c r="C21" s="581"/>
      <c r="D21" s="581"/>
      <c r="E21" s="581"/>
      <c r="F21" s="581"/>
      <c r="G21" s="581"/>
      <c r="H21" s="604"/>
      <c r="I21" s="605"/>
      <c r="J21" s="606"/>
      <c r="K21" s="604"/>
      <c r="L21" s="605"/>
      <c r="M21" s="606"/>
      <c r="N21" s="67"/>
      <c r="O21" s="57"/>
      <c r="P21" s="57"/>
      <c r="Q21" s="57"/>
      <c r="R21" s="57"/>
      <c r="S21" s="57"/>
      <c r="T21" s="66"/>
    </row>
    <row r="22" spans="1:20" ht="15" customHeight="1">
      <c r="A22" s="617"/>
      <c r="B22" s="580" t="s">
        <v>91</v>
      </c>
      <c r="C22" s="581"/>
      <c r="D22" s="581"/>
      <c r="E22" s="581"/>
      <c r="F22" s="581"/>
      <c r="G22" s="581"/>
      <c r="H22" s="604"/>
      <c r="I22" s="605"/>
      <c r="J22" s="606"/>
      <c r="K22" s="604"/>
      <c r="L22" s="605"/>
      <c r="M22" s="606"/>
      <c r="N22" s="67"/>
      <c r="O22" s="57"/>
      <c r="P22" s="57"/>
      <c r="Q22" s="57"/>
      <c r="R22" s="57"/>
      <c r="S22" s="57"/>
      <c r="T22" s="66"/>
    </row>
    <row r="23" spans="1:20" ht="15" customHeight="1">
      <c r="A23" s="607" t="s">
        <v>90</v>
      </c>
      <c r="B23" s="581"/>
      <c r="C23" s="581"/>
      <c r="D23" s="581"/>
      <c r="E23" s="581"/>
      <c r="F23" s="581"/>
      <c r="G23" s="608"/>
      <c r="H23" s="609"/>
      <c r="I23" s="581"/>
      <c r="J23" s="581"/>
      <c r="K23" s="581"/>
      <c r="L23" s="581"/>
      <c r="M23" s="65" t="s">
        <v>89</v>
      </c>
      <c r="N23" s="64"/>
      <c r="O23" s="63"/>
      <c r="P23" s="62"/>
      <c r="Q23" s="57"/>
      <c r="R23" s="57"/>
      <c r="S23" s="57"/>
      <c r="T23" s="61"/>
    </row>
    <row r="24" spans="1:20" ht="15" customHeight="1" thickBot="1">
      <c r="A24" s="610" t="s">
        <v>88</v>
      </c>
      <c r="B24" s="611"/>
      <c r="C24" s="611"/>
      <c r="D24" s="611"/>
      <c r="E24" s="611"/>
      <c r="F24" s="611"/>
      <c r="G24" s="612"/>
      <c r="H24" s="613" t="s">
        <v>87</v>
      </c>
      <c r="I24" s="614"/>
      <c r="J24" s="614"/>
      <c r="K24" s="614"/>
      <c r="L24" s="614"/>
      <c r="M24" s="614"/>
      <c r="N24" s="614"/>
      <c r="O24" s="614"/>
      <c r="P24" s="614"/>
      <c r="Q24" s="614"/>
      <c r="R24" s="614"/>
      <c r="S24" s="614"/>
      <c r="T24" s="615"/>
    </row>
    <row r="25" spans="1:20" ht="14.45" customHeight="1">
      <c r="A25" s="60"/>
    </row>
    <row r="26" spans="1:20" ht="14.45" customHeight="1">
      <c r="A26" s="60" t="s">
        <v>83</v>
      </c>
      <c r="B26" s="603" t="s">
        <v>86</v>
      </c>
      <c r="C26" s="603"/>
      <c r="D26" s="603"/>
      <c r="E26" s="603"/>
      <c r="F26" s="603"/>
      <c r="G26" s="603"/>
      <c r="H26" s="603"/>
      <c r="I26" s="603"/>
      <c r="J26" s="603"/>
      <c r="K26" s="603"/>
      <c r="L26" s="603"/>
      <c r="M26" s="603"/>
      <c r="N26" s="603"/>
      <c r="O26" s="603"/>
      <c r="P26" s="603"/>
      <c r="Q26" s="603"/>
      <c r="R26" s="603"/>
      <c r="S26" s="603"/>
      <c r="T26" s="603"/>
    </row>
    <row r="27" spans="1:20" ht="14.45" customHeight="1">
      <c r="A27" s="59"/>
      <c r="B27" s="603"/>
      <c r="C27" s="603"/>
      <c r="D27" s="603"/>
      <c r="E27" s="603"/>
      <c r="F27" s="603"/>
      <c r="G27" s="603"/>
      <c r="H27" s="603"/>
      <c r="I27" s="603"/>
      <c r="J27" s="603"/>
      <c r="K27" s="603"/>
      <c r="L27" s="603"/>
      <c r="M27" s="603"/>
      <c r="N27" s="603"/>
      <c r="O27" s="603"/>
      <c r="P27" s="603"/>
      <c r="Q27" s="603"/>
      <c r="R27" s="603"/>
      <c r="S27" s="603"/>
      <c r="T27" s="603"/>
    </row>
    <row r="28" spans="1:20" ht="14.45" customHeight="1">
      <c r="A28" s="58"/>
      <c r="B28" s="603"/>
      <c r="C28" s="603"/>
      <c r="D28" s="603"/>
      <c r="E28" s="603"/>
      <c r="F28" s="603"/>
      <c r="G28" s="603"/>
      <c r="H28" s="603"/>
      <c r="I28" s="603"/>
      <c r="J28" s="603"/>
      <c r="K28" s="603"/>
      <c r="L28" s="603"/>
      <c r="M28" s="603"/>
      <c r="N28" s="603"/>
      <c r="O28" s="603"/>
      <c r="P28" s="603"/>
      <c r="Q28" s="603"/>
      <c r="R28" s="603"/>
      <c r="S28" s="603"/>
      <c r="T28" s="603"/>
    </row>
    <row r="29" spans="1:20">
      <c r="B29" s="5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H16:L17"/>
    <mergeCell ref="D8:T8"/>
    <mergeCell ref="B9:C10"/>
    <mergeCell ref="D9:E9"/>
    <mergeCell ref="F9:J9"/>
    <mergeCell ref="K9:L9"/>
    <mergeCell ref="M9:N9"/>
    <mergeCell ref="O9:P9"/>
    <mergeCell ref="Q9:T9"/>
    <mergeCell ref="D10:E10"/>
    <mergeCell ref="F10:T10"/>
    <mergeCell ref="D12:L12"/>
    <mergeCell ref="O12:T13"/>
    <mergeCell ref="O14:T14"/>
    <mergeCell ref="B26:T28"/>
    <mergeCell ref="H22:J22"/>
    <mergeCell ref="K22:M22"/>
    <mergeCell ref="A23:G23"/>
    <mergeCell ref="H23:L23"/>
    <mergeCell ref="A24:G24"/>
    <mergeCell ref="H24:T24"/>
    <mergeCell ref="A21:A22"/>
    <mergeCell ref="B21:G21"/>
    <mergeCell ref="H21:J21"/>
    <mergeCell ref="K21:M21"/>
    <mergeCell ref="B22:G22"/>
    <mergeCell ref="B15:G17"/>
    <mergeCell ref="H15:L15"/>
    <mergeCell ref="M15:T15"/>
    <mergeCell ref="M16:T16"/>
    <mergeCell ref="M17:T17"/>
    <mergeCell ref="A18:T18"/>
    <mergeCell ref="A19:G20"/>
    <mergeCell ref="H19:M19"/>
    <mergeCell ref="H20:J20"/>
    <mergeCell ref="K20:M20"/>
    <mergeCell ref="A11:A17"/>
    <mergeCell ref="B11:C11"/>
    <mergeCell ref="D11:L11"/>
    <mergeCell ref="M11:N13"/>
    <mergeCell ref="O11:P11"/>
    <mergeCell ref="B12:C12"/>
    <mergeCell ref="B13:C13"/>
    <mergeCell ref="D13:L13"/>
    <mergeCell ref="B14:N14"/>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BF57"/>
  <sheetViews>
    <sheetView showGridLines="0" view="pageBreakPreview" zoomScaleNormal="55" zoomScaleSheetLayoutView="100" workbookViewId="0">
      <selection activeCell="F19" sqref="F19"/>
    </sheetView>
  </sheetViews>
  <sheetFormatPr defaultColWidth="4.5" defaultRowHeight="20.25" customHeight="1"/>
  <cols>
    <col min="1" max="1" width="1.375" style="111" customWidth="1"/>
    <col min="2" max="56" width="5.625" style="111" customWidth="1"/>
    <col min="57" max="16384" width="4.5" style="111"/>
  </cols>
  <sheetData>
    <row r="1" spans="1:57" s="81" customFormat="1" ht="20.25" customHeight="1">
      <c r="A1" s="76"/>
      <c r="B1" s="76"/>
      <c r="C1" s="77" t="s">
        <v>119</v>
      </c>
      <c r="D1" s="77"/>
      <c r="E1" s="76"/>
      <c r="F1" s="76"/>
      <c r="G1" s="78" t="s">
        <v>120</v>
      </c>
      <c r="H1" s="76"/>
      <c r="I1" s="76"/>
      <c r="J1" s="77"/>
      <c r="K1" s="77"/>
      <c r="L1" s="77"/>
      <c r="M1" s="77"/>
      <c r="N1" s="76"/>
      <c r="O1" s="76"/>
      <c r="P1" s="76"/>
      <c r="Q1" s="76"/>
      <c r="R1" s="76"/>
      <c r="S1" s="76"/>
      <c r="T1" s="76"/>
      <c r="U1" s="76"/>
      <c r="V1" s="76"/>
      <c r="W1" s="76"/>
      <c r="X1" s="76"/>
      <c r="Y1" s="76"/>
      <c r="Z1" s="76"/>
      <c r="AA1" s="76"/>
      <c r="AB1" s="76"/>
      <c r="AC1" s="76"/>
      <c r="AD1" s="76"/>
      <c r="AE1" s="76"/>
      <c r="AF1" s="76"/>
      <c r="AG1" s="76"/>
      <c r="AH1" s="76"/>
      <c r="AI1" s="76"/>
      <c r="AJ1" s="76"/>
      <c r="AK1" s="79" t="s">
        <v>121</v>
      </c>
      <c r="AL1" s="79" t="s">
        <v>122</v>
      </c>
      <c r="AM1" s="782" t="s">
        <v>266</v>
      </c>
      <c r="AN1" s="782"/>
      <c r="AO1" s="782"/>
      <c r="AP1" s="782"/>
      <c r="AQ1" s="782"/>
      <c r="AR1" s="782"/>
      <c r="AS1" s="782"/>
      <c r="AT1" s="782"/>
      <c r="AU1" s="782"/>
      <c r="AV1" s="782"/>
      <c r="AW1" s="782"/>
      <c r="AX1" s="782"/>
      <c r="AY1" s="782"/>
      <c r="AZ1" s="782"/>
      <c r="BA1" s="782"/>
      <c r="BB1" s="80" t="s">
        <v>124</v>
      </c>
      <c r="BC1" s="76"/>
      <c r="BD1" s="76"/>
    </row>
    <row r="2" spans="1:57" s="84" customFormat="1" ht="20.25" customHeight="1">
      <c r="A2" s="82"/>
      <c r="B2" s="82"/>
      <c r="C2" s="82"/>
      <c r="D2" s="78"/>
      <c r="E2" s="82"/>
      <c r="F2" s="82"/>
      <c r="G2" s="82"/>
      <c r="H2" s="78"/>
      <c r="I2" s="79"/>
      <c r="J2" s="79"/>
      <c r="K2" s="79"/>
      <c r="L2" s="79"/>
      <c r="M2" s="79"/>
      <c r="N2" s="82"/>
      <c r="O2" s="82"/>
      <c r="P2" s="82"/>
      <c r="Q2" s="82"/>
      <c r="R2" s="82"/>
      <c r="S2" s="82"/>
      <c r="T2" s="79" t="s">
        <v>125</v>
      </c>
      <c r="U2" s="783">
        <v>6</v>
      </c>
      <c r="V2" s="783"/>
      <c r="W2" s="79" t="s">
        <v>126</v>
      </c>
      <c r="X2" s="784">
        <f>IF(U2=0,"",YEAR(DATE(2018+U2,1,1)))</f>
        <v>2024</v>
      </c>
      <c r="Y2" s="784"/>
      <c r="Z2" s="82" t="s">
        <v>127</v>
      </c>
      <c r="AA2" s="82" t="s">
        <v>128</v>
      </c>
      <c r="AB2" s="783">
        <v>4</v>
      </c>
      <c r="AC2" s="783"/>
      <c r="AD2" s="82" t="s">
        <v>129</v>
      </c>
      <c r="AE2" s="82"/>
      <c r="AF2" s="82"/>
      <c r="AG2" s="82"/>
      <c r="AH2" s="82"/>
      <c r="AI2" s="82"/>
      <c r="AJ2" s="80"/>
      <c r="AK2" s="79" t="s">
        <v>130</v>
      </c>
      <c r="AL2" s="79" t="s">
        <v>122</v>
      </c>
      <c r="AM2" s="783" t="s">
        <v>131</v>
      </c>
      <c r="AN2" s="783"/>
      <c r="AO2" s="783"/>
      <c r="AP2" s="783"/>
      <c r="AQ2" s="783"/>
      <c r="AR2" s="783"/>
      <c r="AS2" s="783"/>
      <c r="AT2" s="783"/>
      <c r="AU2" s="783"/>
      <c r="AV2" s="783"/>
      <c r="AW2" s="783"/>
      <c r="AX2" s="783"/>
      <c r="AY2" s="783"/>
      <c r="AZ2" s="783"/>
      <c r="BA2" s="783"/>
      <c r="BB2" s="80" t="s">
        <v>132</v>
      </c>
      <c r="BC2" s="79"/>
      <c r="BD2" s="79"/>
      <c r="BE2" s="83"/>
    </row>
    <row r="3" spans="1:57" s="84" customFormat="1" ht="20.25" customHeight="1">
      <c r="A3" s="82"/>
      <c r="B3" s="82"/>
      <c r="C3" s="82"/>
      <c r="D3" s="78"/>
      <c r="E3" s="82"/>
      <c r="F3" s="82"/>
      <c r="G3" s="82"/>
      <c r="H3" s="78"/>
      <c r="I3" s="79"/>
      <c r="J3" s="79"/>
      <c r="K3" s="79"/>
      <c r="L3" s="79"/>
      <c r="M3" s="79"/>
      <c r="N3" s="82"/>
      <c r="O3" s="82"/>
      <c r="P3" s="82"/>
      <c r="Q3" s="82"/>
      <c r="R3" s="82"/>
      <c r="S3" s="82"/>
      <c r="T3" s="85"/>
      <c r="U3" s="86"/>
      <c r="V3" s="86"/>
      <c r="W3" s="87"/>
      <c r="X3" s="86"/>
      <c r="Y3" s="86"/>
      <c r="Z3" s="88"/>
      <c r="AA3" s="88"/>
      <c r="AB3" s="86"/>
      <c r="AC3" s="86"/>
      <c r="AD3" s="89"/>
      <c r="AE3" s="82"/>
      <c r="AF3" s="82"/>
      <c r="AG3" s="82"/>
      <c r="AH3" s="82"/>
      <c r="AI3" s="82"/>
      <c r="AJ3" s="80"/>
      <c r="AK3" s="79"/>
      <c r="AL3" s="79"/>
      <c r="AM3" s="90"/>
      <c r="AN3" s="90"/>
      <c r="AO3" s="90"/>
      <c r="AP3" s="90"/>
      <c r="AQ3" s="90"/>
      <c r="AR3" s="90"/>
      <c r="AS3" s="90"/>
      <c r="AT3" s="90"/>
      <c r="AU3" s="90"/>
      <c r="AV3" s="90"/>
      <c r="AW3" s="90"/>
      <c r="AX3" s="90"/>
      <c r="AY3" s="91" t="s">
        <v>133</v>
      </c>
      <c r="AZ3" s="785" t="s">
        <v>134</v>
      </c>
      <c r="BA3" s="785"/>
      <c r="BB3" s="785"/>
      <c r="BC3" s="785"/>
      <c r="BD3" s="79"/>
      <c r="BE3" s="83"/>
    </row>
    <row r="4" spans="1:57" s="84" customFormat="1" ht="20.25" customHeight="1">
      <c r="A4" s="82"/>
      <c r="B4" s="92"/>
      <c r="C4" s="92"/>
      <c r="D4" s="92"/>
      <c r="E4" s="92"/>
      <c r="F4" s="92"/>
      <c r="G4" s="92"/>
      <c r="H4" s="92"/>
      <c r="I4" s="92"/>
      <c r="J4" s="93"/>
      <c r="K4" s="94"/>
      <c r="L4" s="94"/>
      <c r="M4" s="94"/>
      <c r="N4" s="94"/>
      <c r="O4" s="94"/>
      <c r="P4" s="95"/>
      <c r="Q4" s="94"/>
      <c r="R4" s="94"/>
      <c r="S4" s="82"/>
      <c r="T4" s="82"/>
      <c r="U4" s="82"/>
      <c r="V4" s="82"/>
      <c r="W4" s="82"/>
      <c r="X4" s="82"/>
      <c r="Y4" s="82"/>
      <c r="Z4" s="88"/>
      <c r="AA4" s="88"/>
      <c r="AB4" s="86"/>
      <c r="AC4" s="86"/>
      <c r="AD4" s="89"/>
      <c r="AE4" s="82"/>
      <c r="AF4" s="82"/>
      <c r="AG4" s="82"/>
      <c r="AH4" s="82"/>
      <c r="AI4" s="82"/>
      <c r="AJ4" s="80"/>
      <c r="AK4" s="79"/>
      <c r="AL4" s="79"/>
      <c r="AM4" s="90"/>
      <c r="AN4" s="90"/>
      <c r="AO4" s="90"/>
      <c r="AP4" s="90"/>
      <c r="AQ4" s="90"/>
      <c r="AR4" s="90"/>
      <c r="AS4" s="90"/>
      <c r="AT4" s="90"/>
      <c r="AU4" s="90"/>
      <c r="AV4" s="90"/>
      <c r="AW4" s="90"/>
      <c r="AX4" s="90"/>
      <c r="AY4" s="91" t="s">
        <v>135</v>
      </c>
      <c r="AZ4" s="785" t="s">
        <v>136</v>
      </c>
      <c r="BA4" s="785"/>
      <c r="BB4" s="785"/>
      <c r="BC4" s="785"/>
      <c r="BD4" s="79"/>
      <c r="BE4" s="83"/>
    </row>
    <row r="5" spans="1:57" s="84" customFormat="1" ht="20.25" customHeight="1">
      <c r="A5" s="82"/>
      <c r="B5" s="96"/>
      <c r="C5" s="96"/>
      <c r="D5" s="96"/>
      <c r="E5" s="96"/>
      <c r="F5" s="96"/>
      <c r="G5" s="96"/>
      <c r="H5" s="96"/>
      <c r="I5" s="96"/>
      <c r="J5" s="94"/>
      <c r="K5" s="97"/>
      <c r="L5" s="98"/>
      <c r="M5" s="98"/>
      <c r="N5" s="98"/>
      <c r="O5" s="98"/>
      <c r="P5" s="96"/>
      <c r="Q5" s="92"/>
      <c r="R5" s="92"/>
      <c r="S5" s="76"/>
      <c r="T5" s="82"/>
      <c r="U5" s="82"/>
      <c r="V5" s="82"/>
      <c r="W5" s="82"/>
      <c r="X5" s="82"/>
      <c r="Y5" s="82"/>
      <c r="Z5" s="88"/>
      <c r="AA5" s="88"/>
      <c r="AB5" s="86"/>
      <c r="AC5" s="86"/>
      <c r="AD5" s="76"/>
      <c r="AE5" s="76"/>
      <c r="AF5" s="76"/>
      <c r="AG5" s="76"/>
      <c r="AH5" s="82"/>
      <c r="AI5" s="82"/>
      <c r="AJ5" s="76" t="s">
        <v>137</v>
      </c>
      <c r="AK5" s="76"/>
      <c r="AL5" s="76"/>
      <c r="AM5" s="76"/>
      <c r="AN5" s="76"/>
      <c r="AO5" s="76"/>
      <c r="AP5" s="76"/>
      <c r="AQ5" s="76"/>
      <c r="AR5" s="92"/>
      <c r="AS5" s="92"/>
      <c r="AT5" s="99"/>
      <c r="AU5" s="76"/>
      <c r="AV5" s="748">
        <v>40</v>
      </c>
      <c r="AW5" s="749"/>
      <c r="AX5" s="99" t="s">
        <v>138</v>
      </c>
      <c r="AY5" s="76"/>
      <c r="AZ5" s="786">
        <v>160</v>
      </c>
      <c r="BA5" s="787"/>
      <c r="BB5" s="99" t="s">
        <v>139</v>
      </c>
      <c r="BC5" s="76"/>
      <c r="BD5" s="82"/>
      <c r="BE5" s="83"/>
    </row>
    <row r="6" spans="1:57" s="84" customFormat="1" ht="20.25" customHeight="1">
      <c r="A6" s="82"/>
      <c r="B6" s="96"/>
      <c r="C6" s="96"/>
      <c r="D6" s="96"/>
      <c r="E6" s="96"/>
      <c r="F6" s="96"/>
      <c r="G6" s="96"/>
      <c r="H6" s="96"/>
      <c r="I6" s="96"/>
      <c r="J6" s="94"/>
      <c r="K6" s="97"/>
      <c r="L6" s="98"/>
      <c r="M6" s="98"/>
      <c r="N6" s="98"/>
      <c r="O6" s="98"/>
      <c r="P6" s="96"/>
      <c r="Q6" s="92"/>
      <c r="R6" s="92"/>
      <c r="S6" s="76"/>
      <c r="T6" s="82"/>
      <c r="U6" s="82"/>
      <c r="V6" s="82"/>
      <c r="W6" s="82"/>
      <c r="X6" s="82"/>
      <c r="Y6" s="82"/>
      <c r="Z6" s="88"/>
      <c r="AA6" s="88"/>
      <c r="AB6" s="86"/>
      <c r="AC6" s="86"/>
      <c r="AD6" s="76"/>
      <c r="AE6" s="76"/>
      <c r="AF6" s="76"/>
      <c r="AG6" s="76"/>
      <c r="AH6" s="82"/>
      <c r="AI6" s="82"/>
      <c r="AJ6" s="76"/>
      <c r="AK6" s="76"/>
      <c r="AL6" s="76"/>
      <c r="AM6" s="76"/>
      <c r="AN6" s="76"/>
      <c r="AO6" s="76"/>
      <c r="AP6" s="76"/>
      <c r="AQ6" s="76" t="s">
        <v>140</v>
      </c>
      <c r="AR6" s="76"/>
      <c r="AS6" s="100"/>
      <c r="AT6" s="100"/>
      <c r="AU6" s="100"/>
      <c r="AV6" s="76"/>
      <c r="AW6" s="76"/>
      <c r="AX6" s="101"/>
      <c r="AY6" s="76"/>
      <c r="AZ6" s="748">
        <v>100</v>
      </c>
      <c r="BA6" s="749"/>
      <c r="BB6" s="99" t="s">
        <v>141</v>
      </c>
      <c r="BC6" s="76"/>
      <c r="BD6" s="82"/>
      <c r="BE6" s="83"/>
    </row>
    <row r="7" spans="1:57" s="84" customFormat="1" ht="20.25" customHeight="1">
      <c r="A7" s="82"/>
      <c r="B7" s="96"/>
      <c r="C7" s="96"/>
      <c r="D7" s="96"/>
      <c r="E7" s="96"/>
      <c r="F7" s="96"/>
      <c r="G7" s="96"/>
      <c r="H7" s="96"/>
      <c r="I7" s="96"/>
      <c r="J7" s="96"/>
      <c r="K7" s="102"/>
      <c r="L7" s="102"/>
      <c r="M7" s="102"/>
      <c r="N7" s="96"/>
      <c r="O7" s="103"/>
      <c r="P7" s="104"/>
      <c r="Q7" s="104"/>
      <c r="R7" s="105"/>
      <c r="S7" s="100"/>
      <c r="T7" s="82"/>
      <c r="U7" s="82"/>
      <c r="V7" s="82"/>
      <c r="W7" s="82"/>
      <c r="X7" s="82"/>
      <c r="Y7" s="82"/>
      <c r="Z7" s="88"/>
      <c r="AA7" s="88"/>
      <c r="AB7" s="86"/>
      <c r="AC7" s="86"/>
      <c r="AD7" s="99"/>
      <c r="AE7" s="76"/>
      <c r="AF7" s="76"/>
      <c r="AG7" s="76"/>
      <c r="AH7" s="82"/>
      <c r="AI7" s="82"/>
      <c r="AJ7" s="82"/>
      <c r="AK7" s="82"/>
      <c r="AL7" s="76"/>
      <c r="AM7" s="76"/>
      <c r="AN7" s="106"/>
      <c r="AO7" s="101"/>
      <c r="AP7" s="101"/>
      <c r="AQ7" s="100"/>
      <c r="AR7" s="100"/>
      <c r="AS7" s="100"/>
      <c r="AT7" s="100"/>
      <c r="AU7" s="100"/>
      <c r="AV7" s="100"/>
      <c r="AW7" s="76" t="s">
        <v>142</v>
      </c>
      <c r="AX7" s="76"/>
      <c r="AY7" s="76"/>
      <c r="AZ7" s="750">
        <f>DAY(EOMONTH(DATE(X2,AB2,1),0))</f>
        <v>30</v>
      </c>
      <c r="BA7" s="751"/>
      <c r="BB7" s="99" t="s">
        <v>143</v>
      </c>
      <c r="BC7" s="82"/>
      <c r="BD7" s="82"/>
      <c r="BE7" s="83"/>
    </row>
    <row r="8" spans="1:57" ht="5.0999999999999996" customHeight="1" thickBot="1">
      <c r="A8" s="107"/>
      <c r="B8" s="107"/>
      <c r="C8" s="108"/>
      <c r="D8" s="108"/>
      <c r="E8" s="107"/>
      <c r="F8" s="107"/>
      <c r="G8" s="107"/>
      <c r="H8" s="107"/>
      <c r="I8" s="107"/>
      <c r="J8" s="107"/>
      <c r="K8" s="107"/>
      <c r="L8" s="107"/>
      <c r="M8" s="107"/>
      <c r="N8" s="107"/>
      <c r="O8" s="107"/>
      <c r="P8" s="107"/>
      <c r="Q8" s="107"/>
      <c r="R8" s="107"/>
      <c r="S8" s="108"/>
      <c r="T8" s="107"/>
      <c r="U8" s="107"/>
      <c r="V8" s="107"/>
      <c r="W8" s="107"/>
      <c r="X8" s="107"/>
      <c r="Y8" s="107"/>
      <c r="Z8" s="107"/>
      <c r="AA8" s="107"/>
      <c r="AB8" s="107"/>
      <c r="AC8" s="107"/>
      <c r="AD8" s="107"/>
      <c r="AE8" s="107"/>
      <c r="AF8" s="107"/>
      <c r="AG8" s="107"/>
      <c r="AH8" s="107"/>
      <c r="AI8" s="107"/>
      <c r="AJ8" s="108"/>
      <c r="AK8" s="107"/>
      <c r="AL8" s="107"/>
      <c r="AM8" s="107"/>
      <c r="AN8" s="107"/>
      <c r="AO8" s="107"/>
      <c r="AP8" s="107"/>
      <c r="AQ8" s="107"/>
      <c r="AR8" s="107"/>
      <c r="AS8" s="107"/>
      <c r="AT8" s="107"/>
      <c r="AU8" s="107"/>
      <c r="AV8" s="107"/>
      <c r="AW8" s="107"/>
      <c r="AX8" s="107"/>
      <c r="AY8" s="107"/>
      <c r="AZ8" s="107"/>
      <c r="BA8" s="107"/>
      <c r="BB8" s="107"/>
      <c r="BC8" s="109"/>
      <c r="BD8" s="109"/>
      <c r="BE8" s="110"/>
    </row>
    <row r="9" spans="1:57" ht="20.25" customHeight="1" thickBot="1">
      <c r="A9" s="107"/>
      <c r="B9" s="752" t="s">
        <v>144</v>
      </c>
      <c r="C9" s="755" t="s">
        <v>145</v>
      </c>
      <c r="D9" s="756"/>
      <c r="E9" s="761" t="s">
        <v>146</v>
      </c>
      <c r="F9" s="756"/>
      <c r="G9" s="761" t="s">
        <v>147</v>
      </c>
      <c r="H9" s="755"/>
      <c r="I9" s="755"/>
      <c r="J9" s="755"/>
      <c r="K9" s="756"/>
      <c r="L9" s="761" t="s">
        <v>148</v>
      </c>
      <c r="M9" s="755"/>
      <c r="N9" s="755"/>
      <c r="O9" s="764"/>
      <c r="P9" s="767" t="s">
        <v>149</v>
      </c>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9" t="str">
        <f>IF(AZ3="４週","(10)1～4週目の勤務時間数合計","(10)1か月の勤務時間数合計")</f>
        <v>(10)1～4週目の勤務時間数合計</v>
      </c>
      <c r="AV9" s="770"/>
      <c r="AW9" s="769" t="s">
        <v>150</v>
      </c>
      <c r="AX9" s="770"/>
      <c r="AY9" s="777" t="s">
        <v>151</v>
      </c>
      <c r="AZ9" s="777"/>
      <c r="BA9" s="777"/>
      <c r="BB9" s="777"/>
      <c r="BC9" s="777"/>
      <c r="BD9" s="777"/>
    </row>
    <row r="10" spans="1:57" ht="20.25" customHeight="1" thickBot="1">
      <c r="A10" s="107"/>
      <c r="B10" s="753"/>
      <c r="C10" s="757"/>
      <c r="D10" s="758"/>
      <c r="E10" s="762"/>
      <c r="F10" s="758"/>
      <c r="G10" s="762"/>
      <c r="H10" s="757"/>
      <c r="I10" s="757"/>
      <c r="J10" s="757"/>
      <c r="K10" s="758"/>
      <c r="L10" s="762"/>
      <c r="M10" s="757"/>
      <c r="N10" s="757"/>
      <c r="O10" s="765"/>
      <c r="P10" s="779" t="s">
        <v>152</v>
      </c>
      <c r="Q10" s="780"/>
      <c r="R10" s="780"/>
      <c r="S10" s="780"/>
      <c r="T10" s="780"/>
      <c r="U10" s="780"/>
      <c r="V10" s="781"/>
      <c r="W10" s="779" t="s">
        <v>153</v>
      </c>
      <c r="X10" s="780"/>
      <c r="Y10" s="780"/>
      <c r="Z10" s="780"/>
      <c r="AA10" s="780"/>
      <c r="AB10" s="780"/>
      <c r="AC10" s="781"/>
      <c r="AD10" s="779" t="s">
        <v>154</v>
      </c>
      <c r="AE10" s="780"/>
      <c r="AF10" s="780"/>
      <c r="AG10" s="780"/>
      <c r="AH10" s="780"/>
      <c r="AI10" s="780"/>
      <c r="AJ10" s="781"/>
      <c r="AK10" s="779" t="s">
        <v>155</v>
      </c>
      <c r="AL10" s="780"/>
      <c r="AM10" s="780"/>
      <c r="AN10" s="780"/>
      <c r="AO10" s="780"/>
      <c r="AP10" s="780"/>
      <c r="AQ10" s="781"/>
      <c r="AR10" s="779" t="s">
        <v>156</v>
      </c>
      <c r="AS10" s="780"/>
      <c r="AT10" s="781"/>
      <c r="AU10" s="771"/>
      <c r="AV10" s="772"/>
      <c r="AW10" s="771"/>
      <c r="AX10" s="772"/>
      <c r="AY10" s="777"/>
      <c r="AZ10" s="777"/>
      <c r="BA10" s="777"/>
      <c r="BB10" s="777"/>
      <c r="BC10" s="777"/>
      <c r="BD10" s="777"/>
    </row>
    <row r="11" spans="1:57" ht="20.25" customHeight="1" thickBot="1">
      <c r="A11" s="107"/>
      <c r="B11" s="753"/>
      <c r="C11" s="757"/>
      <c r="D11" s="758"/>
      <c r="E11" s="762"/>
      <c r="F11" s="758"/>
      <c r="G11" s="762"/>
      <c r="H11" s="757"/>
      <c r="I11" s="757"/>
      <c r="J11" s="757"/>
      <c r="K11" s="758"/>
      <c r="L11" s="762"/>
      <c r="M11" s="757"/>
      <c r="N11" s="757"/>
      <c r="O11" s="765"/>
      <c r="P11" s="112">
        <f>DAY(DATE($X$2,$AB$2,1))</f>
        <v>1</v>
      </c>
      <c r="Q11" s="113">
        <f>DAY(DATE($X$2,$AB$2,2))</f>
        <v>2</v>
      </c>
      <c r="R11" s="113">
        <f>DAY(DATE($X$2,$AB$2,3))</f>
        <v>3</v>
      </c>
      <c r="S11" s="113">
        <f>DAY(DATE($X$2,$AB$2,4))</f>
        <v>4</v>
      </c>
      <c r="T11" s="113">
        <f>DAY(DATE($X$2,$AB$2,5))</f>
        <v>5</v>
      </c>
      <c r="U11" s="113">
        <f>DAY(DATE($X$2,$AB$2,6))</f>
        <v>6</v>
      </c>
      <c r="V11" s="114">
        <f>DAY(DATE($X$2,$AB$2,7))</f>
        <v>7</v>
      </c>
      <c r="W11" s="112">
        <f>DAY(DATE($X$2,$AB$2,8))</f>
        <v>8</v>
      </c>
      <c r="X11" s="113">
        <f>DAY(DATE($X$2,$AB$2,9))</f>
        <v>9</v>
      </c>
      <c r="Y11" s="113">
        <f>DAY(DATE($X$2,$AB$2,10))</f>
        <v>10</v>
      </c>
      <c r="Z11" s="113">
        <f>DAY(DATE($X$2,$AB$2,11))</f>
        <v>11</v>
      </c>
      <c r="AA11" s="113">
        <f>DAY(DATE($X$2,$AB$2,12))</f>
        <v>12</v>
      </c>
      <c r="AB11" s="113">
        <f>DAY(DATE($X$2,$AB$2,13))</f>
        <v>13</v>
      </c>
      <c r="AC11" s="114">
        <f>DAY(DATE($X$2,$AB$2,14))</f>
        <v>14</v>
      </c>
      <c r="AD11" s="112">
        <f>DAY(DATE($X$2,$AB$2,15))</f>
        <v>15</v>
      </c>
      <c r="AE11" s="113">
        <f>DAY(DATE($X$2,$AB$2,16))</f>
        <v>16</v>
      </c>
      <c r="AF11" s="113">
        <f>DAY(DATE($X$2,$AB$2,17))</f>
        <v>17</v>
      </c>
      <c r="AG11" s="113">
        <f>DAY(DATE($X$2,$AB$2,18))</f>
        <v>18</v>
      </c>
      <c r="AH11" s="113">
        <f>DAY(DATE($X$2,$AB$2,19))</f>
        <v>19</v>
      </c>
      <c r="AI11" s="113">
        <f>DAY(DATE($X$2,$AB$2,20))</f>
        <v>20</v>
      </c>
      <c r="AJ11" s="114">
        <f>DAY(DATE($X$2,$AB$2,21))</f>
        <v>21</v>
      </c>
      <c r="AK11" s="112">
        <f>DAY(DATE($X$2,$AB$2,22))</f>
        <v>22</v>
      </c>
      <c r="AL11" s="113">
        <f>DAY(DATE($X$2,$AB$2,23))</f>
        <v>23</v>
      </c>
      <c r="AM11" s="113">
        <f>DAY(DATE($X$2,$AB$2,24))</f>
        <v>24</v>
      </c>
      <c r="AN11" s="113">
        <f>DAY(DATE($X$2,$AB$2,25))</f>
        <v>25</v>
      </c>
      <c r="AO11" s="113">
        <f>DAY(DATE($X$2,$AB$2,26))</f>
        <v>26</v>
      </c>
      <c r="AP11" s="113">
        <f>DAY(DATE($X$2,$AB$2,27))</f>
        <v>27</v>
      </c>
      <c r="AQ11" s="114">
        <f>DAY(DATE($X$2,$AB$2,28))</f>
        <v>28</v>
      </c>
      <c r="AR11" s="112" t="str">
        <f>IF(AZ3="暦月",IF(DAY(DATE($X$2,$AB$2,29))=29,29,""),"")</f>
        <v/>
      </c>
      <c r="AS11" s="113" t="str">
        <f>IF(AZ3="暦月",IF(DAY(DATE($X$2,$AB$2,30))=30,30,""),"")</f>
        <v/>
      </c>
      <c r="AT11" s="114" t="str">
        <f>IF(AZ3="暦月",IF(DAY(DATE($X$2,$AB$2,31))=31,31,""),"")</f>
        <v/>
      </c>
      <c r="AU11" s="771"/>
      <c r="AV11" s="772"/>
      <c r="AW11" s="771"/>
      <c r="AX11" s="772"/>
      <c r="AY11" s="777"/>
      <c r="AZ11" s="777"/>
      <c r="BA11" s="777"/>
      <c r="BB11" s="777"/>
      <c r="BC11" s="777"/>
      <c r="BD11" s="777"/>
    </row>
    <row r="12" spans="1:57" ht="20.25" hidden="1" customHeight="1" thickBot="1">
      <c r="A12" s="107"/>
      <c r="B12" s="753"/>
      <c r="C12" s="757"/>
      <c r="D12" s="758"/>
      <c r="E12" s="762"/>
      <c r="F12" s="758"/>
      <c r="G12" s="762"/>
      <c r="H12" s="757"/>
      <c r="I12" s="757"/>
      <c r="J12" s="757"/>
      <c r="K12" s="758"/>
      <c r="L12" s="762"/>
      <c r="M12" s="757"/>
      <c r="N12" s="757"/>
      <c r="O12" s="765"/>
      <c r="P12" s="112">
        <f>WEEKDAY(DATE($X$2,$AB$2,1))</f>
        <v>2</v>
      </c>
      <c r="Q12" s="113">
        <f>WEEKDAY(DATE($X$2,$AB$2,2))</f>
        <v>3</v>
      </c>
      <c r="R12" s="113">
        <f>WEEKDAY(DATE($X$2,$AB$2,3))</f>
        <v>4</v>
      </c>
      <c r="S12" s="113">
        <f>WEEKDAY(DATE($X$2,$AB$2,4))</f>
        <v>5</v>
      </c>
      <c r="T12" s="113">
        <f>WEEKDAY(DATE($X$2,$AB$2,5))</f>
        <v>6</v>
      </c>
      <c r="U12" s="113">
        <f>WEEKDAY(DATE($X$2,$AB$2,6))</f>
        <v>7</v>
      </c>
      <c r="V12" s="114">
        <f>WEEKDAY(DATE($X$2,$AB$2,7))</f>
        <v>1</v>
      </c>
      <c r="W12" s="112">
        <f>WEEKDAY(DATE($X$2,$AB$2,8))</f>
        <v>2</v>
      </c>
      <c r="X12" s="113">
        <f>WEEKDAY(DATE($X$2,$AB$2,9))</f>
        <v>3</v>
      </c>
      <c r="Y12" s="113">
        <f>WEEKDAY(DATE($X$2,$AB$2,10))</f>
        <v>4</v>
      </c>
      <c r="Z12" s="113">
        <f>WEEKDAY(DATE($X$2,$AB$2,11))</f>
        <v>5</v>
      </c>
      <c r="AA12" s="113">
        <f>WEEKDAY(DATE($X$2,$AB$2,12))</f>
        <v>6</v>
      </c>
      <c r="AB12" s="113">
        <f>WEEKDAY(DATE($X$2,$AB$2,13))</f>
        <v>7</v>
      </c>
      <c r="AC12" s="114">
        <f>WEEKDAY(DATE($X$2,$AB$2,14))</f>
        <v>1</v>
      </c>
      <c r="AD12" s="112">
        <f>WEEKDAY(DATE($X$2,$AB$2,15))</f>
        <v>2</v>
      </c>
      <c r="AE12" s="113">
        <f>WEEKDAY(DATE($X$2,$AB$2,16))</f>
        <v>3</v>
      </c>
      <c r="AF12" s="113">
        <f>WEEKDAY(DATE($X$2,$AB$2,17))</f>
        <v>4</v>
      </c>
      <c r="AG12" s="113">
        <f>WEEKDAY(DATE($X$2,$AB$2,18))</f>
        <v>5</v>
      </c>
      <c r="AH12" s="113">
        <f>WEEKDAY(DATE($X$2,$AB$2,19))</f>
        <v>6</v>
      </c>
      <c r="AI12" s="113">
        <f>WEEKDAY(DATE($X$2,$AB$2,20))</f>
        <v>7</v>
      </c>
      <c r="AJ12" s="114">
        <f>WEEKDAY(DATE($X$2,$AB$2,21))</f>
        <v>1</v>
      </c>
      <c r="AK12" s="112">
        <f>WEEKDAY(DATE($X$2,$AB$2,22))</f>
        <v>2</v>
      </c>
      <c r="AL12" s="113">
        <f>WEEKDAY(DATE($X$2,$AB$2,23))</f>
        <v>3</v>
      </c>
      <c r="AM12" s="113">
        <f>WEEKDAY(DATE($X$2,$AB$2,24))</f>
        <v>4</v>
      </c>
      <c r="AN12" s="113">
        <f>WEEKDAY(DATE($X$2,$AB$2,25))</f>
        <v>5</v>
      </c>
      <c r="AO12" s="113">
        <f>WEEKDAY(DATE($X$2,$AB$2,26))</f>
        <v>6</v>
      </c>
      <c r="AP12" s="113">
        <f>WEEKDAY(DATE($X$2,$AB$2,27))</f>
        <v>7</v>
      </c>
      <c r="AQ12" s="114">
        <f>WEEKDAY(DATE($X$2,$AB$2,28))</f>
        <v>1</v>
      </c>
      <c r="AR12" s="112">
        <f>IF(AR11=29,WEEKDAY(DATE($X$2,$AB$2,29)),0)</f>
        <v>0</v>
      </c>
      <c r="AS12" s="113">
        <f>IF(AS11=30,WEEKDAY(DATE($X$2,$AB$2,30)),0)</f>
        <v>0</v>
      </c>
      <c r="AT12" s="114">
        <f>IF(AT11=31,WEEKDAY(DATE($X$2,$AB$2,31)),0)</f>
        <v>0</v>
      </c>
      <c r="AU12" s="773"/>
      <c r="AV12" s="774"/>
      <c r="AW12" s="773"/>
      <c r="AX12" s="774"/>
      <c r="AY12" s="778"/>
      <c r="AZ12" s="778"/>
      <c r="BA12" s="778"/>
      <c r="BB12" s="778"/>
      <c r="BC12" s="778"/>
      <c r="BD12" s="778"/>
    </row>
    <row r="13" spans="1:57" ht="20.25" customHeight="1" thickBot="1">
      <c r="A13" s="107"/>
      <c r="B13" s="754"/>
      <c r="C13" s="759"/>
      <c r="D13" s="760"/>
      <c r="E13" s="763"/>
      <c r="F13" s="760"/>
      <c r="G13" s="763"/>
      <c r="H13" s="759"/>
      <c r="I13" s="759"/>
      <c r="J13" s="759"/>
      <c r="K13" s="760"/>
      <c r="L13" s="763"/>
      <c r="M13" s="759"/>
      <c r="N13" s="759"/>
      <c r="O13" s="766"/>
      <c r="P13" s="115" t="str">
        <f>IF(P12=1,"日",IF(P12=2,"月",IF(P12=3,"火",IF(P12=4,"水",IF(P12=5,"木",IF(P12=6,"金","土"))))))</f>
        <v>月</v>
      </c>
      <c r="Q13" s="116" t="str">
        <f t="shared" ref="Q13:AQ13" si="0">IF(Q12=1,"日",IF(Q12=2,"月",IF(Q12=3,"火",IF(Q12=4,"水",IF(Q12=5,"木",IF(Q12=6,"金","土"))))))</f>
        <v>火</v>
      </c>
      <c r="R13" s="116" t="str">
        <f t="shared" si="0"/>
        <v>水</v>
      </c>
      <c r="S13" s="116" t="str">
        <f t="shared" si="0"/>
        <v>木</v>
      </c>
      <c r="T13" s="116" t="str">
        <f t="shared" si="0"/>
        <v>金</v>
      </c>
      <c r="U13" s="116" t="str">
        <f t="shared" si="0"/>
        <v>土</v>
      </c>
      <c r="V13" s="117" t="str">
        <f t="shared" si="0"/>
        <v>日</v>
      </c>
      <c r="W13" s="115" t="str">
        <f t="shared" si="0"/>
        <v>月</v>
      </c>
      <c r="X13" s="116" t="str">
        <f t="shared" si="0"/>
        <v>火</v>
      </c>
      <c r="Y13" s="116" t="str">
        <f t="shared" si="0"/>
        <v>水</v>
      </c>
      <c r="Z13" s="116" t="str">
        <f t="shared" si="0"/>
        <v>木</v>
      </c>
      <c r="AA13" s="116" t="str">
        <f t="shared" si="0"/>
        <v>金</v>
      </c>
      <c r="AB13" s="116" t="str">
        <f t="shared" si="0"/>
        <v>土</v>
      </c>
      <c r="AC13" s="117" t="str">
        <f t="shared" si="0"/>
        <v>日</v>
      </c>
      <c r="AD13" s="115" t="str">
        <f t="shared" si="0"/>
        <v>月</v>
      </c>
      <c r="AE13" s="116" t="str">
        <f t="shared" si="0"/>
        <v>火</v>
      </c>
      <c r="AF13" s="116" t="str">
        <f t="shared" si="0"/>
        <v>水</v>
      </c>
      <c r="AG13" s="116" t="str">
        <f t="shared" si="0"/>
        <v>木</v>
      </c>
      <c r="AH13" s="116" t="str">
        <f t="shared" si="0"/>
        <v>金</v>
      </c>
      <c r="AI13" s="116" t="str">
        <f t="shared" si="0"/>
        <v>土</v>
      </c>
      <c r="AJ13" s="117" t="str">
        <f t="shared" si="0"/>
        <v>日</v>
      </c>
      <c r="AK13" s="115" t="str">
        <f t="shared" si="0"/>
        <v>月</v>
      </c>
      <c r="AL13" s="116" t="str">
        <f t="shared" si="0"/>
        <v>火</v>
      </c>
      <c r="AM13" s="116" t="str">
        <f t="shared" si="0"/>
        <v>水</v>
      </c>
      <c r="AN13" s="116" t="str">
        <f t="shared" si="0"/>
        <v>木</v>
      </c>
      <c r="AO13" s="116" t="str">
        <f t="shared" si="0"/>
        <v>金</v>
      </c>
      <c r="AP13" s="116" t="str">
        <f t="shared" si="0"/>
        <v>土</v>
      </c>
      <c r="AQ13" s="117" t="str">
        <f t="shared" si="0"/>
        <v>日</v>
      </c>
      <c r="AR13" s="116" t="str">
        <f>IF(AR12=1,"日",IF(AR12=2,"月",IF(AR12=3,"火",IF(AR12=4,"水",IF(AR12=5,"木",IF(AR12=6,"金",IF(AR12=0,"","土")))))))</f>
        <v/>
      </c>
      <c r="AS13" s="116" t="str">
        <f>IF(AS12=1,"日",IF(AS12=2,"月",IF(AS12=3,"火",IF(AS12=4,"水",IF(AS12=5,"木",IF(AS12=6,"金",IF(AS12=0,"","土")))))))</f>
        <v/>
      </c>
      <c r="AT13" s="116" t="str">
        <f>IF(AT12=1,"日",IF(AT12=2,"月",IF(AT12=3,"火",IF(AT12=4,"水",IF(AT12=5,"木",IF(AT12=6,"金",IF(AT12=0,"","土")))))))</f>
        <v/>
      </c>
      <c r="AU13" s="775"/>
      <c r="AV13" s="776"/>
      <c r="AW13" s="775"/>
      <c r="AX13" s="776"/>
      <c r="AY13" s="778"/>
      <c r="AZ13" s="778"/>
      <c r="BA13" s="778"/>
      <c r="BB13" s="778"/>
      <c r="BC13" s="778"/>
      <c r="BD13" s="778"/>
    </row>
    <row r="14" spans="1:57" ht="39.950000000000003" customHeight="1">
      <c r="A14" s="107"/>
      <c r="B14" s="118">
        <v>1</v>
      </c>
      <c r="C14" s="734" t="s">
        <v>157</v>
      </c>
      <c r="D14" s="735"/>
      <c r="E14" s="736" t="s">
        <v>158</v>
      </c>
      <c r="F14" s="737"/>
      <c r="G14" s="738" t="s">
        <v>159</v>
      </c>
      <c r="H14" s="739"/>
      <c r="I14" s="739"/>
      <c r="J14" s="739"/>
      <c r="K14" s="740"/>
      <c r="L14" s="741" t="s">
        <v>160</v>
      </c>
      <c r="M14" s="742"/>
      <c r="N14" s="742"/>
      <c r="O14" s="743"/>
      <c r="P14" s="119">
        <v>8</v>
      </c>
      <c r="Q14" s="120">
        <v>8</v>
      </c>
      <c r="R14" s="120"/>
      <c r="S14" s="120"/>
      <c r="T14" s="120">
        <v>8</v>
      </c>
      <c r="U14" s="120">
        <v>8</v>
      </c>
      <c r="V14" s="121">
        <v>8</v>
      </c>
      <c r="W14" s="119">
        <v>8</v>
      </c>
      <c r="X14" s="120">
        <v>8</v>
      </c>
      <c r="Y14" s="120"/>
      <c r="Z14" s="120"/>
      <c r="AA14" s="120">
        <v>8</v>
      </c>
      <c r="AB14" s="120">
        <v>8</v>
      </c>
      <c r="AC14" s="121">
        <v>8</v>
      </c>
      <c r="AD14" s="119">
        <v>8</v>
      </c>
      <c r="AE14" s="120">
        <v>8</v>
      </c>
      <c r="AF14" s="120"/>
      <c r="AG14" s="120"/>
      <c r="AH14" s="120">
        <v>8</v>
      </c>
      <c r="AI14" s="120">
        <v>8</v>
      </c>
      <c r="AJ14" s="121">
        <v>8</v>
      </c>
      <c r="AK14" s="119">
        <v>8</v>
      </c>
      <c r="AL14" s="120">
        <v>8</v>
      </c>
      <c r="AM14" s="120"/>
      <c r="AN14" s="120"/>
      <c r="AO14" s="120">
        <v>8</v>
      </c>
      <c r="AP14" s="120">
        <v>8</v>
      </c>
      <c r="AQ14" s="121">
        <v>8</v>
      </c>
      <c r="AR14" s="119"/>
      <c r="AS14" s="120"/>
      <c r="AT14" s="121"/>
      <c r="AU14" s="744">
        <f>IF($AZ$3="４週",SUM(P14:AQ14),IF($AZ$3="暦月",SUM(P14:AT14),""))</f>
        <v>160</v>
      </c>
      <c r="AV14" s="745"/>
      <c r="AW14" s="746">
        <f t="shared" ref="AW14:AW31" si="1">IF($AZ$3="４週",AU14/4,IF($AZ$3="暦月",AU14/($AZ$7/7),""))</f>
        <v>40</v>
      </c>
      <c r="AX14" s="747"/>
      <c r="AY14" s="731"/>
      <c r="AZ14" s="732"/>
      <c r="BA14" s="732"/>
      <c r="BB14" s="732"/>
      <c r="BC14" s="732"/>
      <c r="BD14" s="733"/>
    </row>
    <row r="15" spans="1:57" ht="39.950000000000003" customHeight="1">
      <c r="A15" s="107"/>
      <c r="B15" s="122">
        <f t="shared" ref="B15:B31" si="2">B14+1</f>
        <v>2</v>
      </c>
      <c r="C15" s="717" t="s">
        <v>161</v>
      </c>
      <c r="D15" s="718"/>
      <c r="E15" s="719" t="s">
        <v>158</v>
      </c>
      <c r="F15" s="720"/>
      <c r="G15" s="721" t="s">
        <v>159</v>
      </c>
      <c r="H15" s="722"/>
      <c r="I15" s="722"/>
      <c r="J15" s="722"/>
      <c r="K15" s="723"/>
      <c r="L15" s="724" t="s">
        <v>162</v>
      </c>
      <c r="M15" s="725"/>
      <c r="N15" s="725"/>
      <c r="O15" s="726"/>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727">
        <f>IF($AZ$3="４週",SUM(P15:AQ15),IF($AZ$3="暦月",SUM(P15:AT15),""))</f>
        <v>160</v>
      </c>
      <c r="AV15" s="728"/>
      <c r="AW15" s="729">
        <f t="shared" si="1"/>
        <v>40</v>
      </c>
      <c r="AX15" s="730"/>
      <c r="AY15" s="697"/>
      <c r="AZ15" s="698"/>
      <c r="BA15" s="698"/>
      <c r="BB15" s="698"/>
      <c r="BC15" s="698"/>
      <c r="BD15" s="699"/>
    </row>
    <row r="16" spans="1:57" ht="39.950000000000003" customHeight="1">
      <c r="A16" s="107"/>
      <c r="B16" s="122">
        <f t="shared" si="2"/>
        <v>3</v>
      </c>
      <c r="C16" s="717" t="s">
        <v>161</v>
      </c>
      <c r="D16" s="718"/>
      <c r="E16" s="719" t="s">
        <v>158</v>
      </c>
      <c r="F16" s="720"/>
      <c r="G16" s="721" t="s">
        <v>161</v>
      </c>
      <c r="H16" s="722"/>
      <c r="I16" s="722"/>
      <c r="J16" s="722"/>
      <c r="K16" s="723"/>
      <c r="L16" s="724" t="s">
        <v>163</v>
      </c>
      <c r="M16" s="725"/>
      <c r="N16" s="725"/>
      <c r="O16" s="726"/>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727">
        <f>IF($AZ$3="４週",SUM(P16:AQ16),IF($AZ$3="暦月",SUM(P16:AT16),""))</f>
        <v>160</v>
      </c>
      <c r="AV16" s="728"/>
      <c r="AW16" s="729">
        <f t="shared" si="1"/>
        <v>40</v>
      </c>
      <c r="AX16" s="730"/>
      <c r="AY16" s="697"/>
      <c r="AZ16" s="698"/>
      <c r="BA16" s="698"/>
      <c r="BB16" s="698"/>
      <c r="BC16" s="698"/>
      <c r="BD16" s="699"/>
    </row>
    <row r="17" spans="1:56" ht="39.950000000000003" customHeight="1">
      <c r="A17" s="107"/>
      <c r="B17" s="122">
        <f t="shared" si="2"/>
        <v>4</v>
      </c>
      <c r="C17" s="717" t="s">
        <v>161</v>
      </c>
      <c r="D17" s="718"/>
      <c r="E17" s="719" t="s">
        <v>158</v>
      </c>
      <c r="F17" s="720"/>
      <c r="G17" s="721" t="s">
        <v>161</v>
      </c>
      <c r="H17" s="722"/>
      <c r="I17" s="722"/>
      <c r="J17" s="722"/>
      <c r="K17" s="723"/>
      <c r="L17" s="724" t="s">
        <v>164</v>
      </c>
      <c r="M17" s="725"/>
      <c r="N17" s="725"/>
      <c r="O17" s="726"/>
      <c r="P17" s="123">
        <v>8</v>
      </c>
      <c r="Q17" s="124">
        <v>8</v>
      </c>
      <c r="R17" s="124"/>
      <c r="S17" s="124"/>
      <c r="T17" s="124">
        <v>8</v>
      </c>
      <c r="U17" s="124">
        <v>8</v>
      </c>
      <c r="V17" s="125">
        <v>8</v>
      </c>
      <c r="W17" s="123">
        <v>8</v>
      </c>
      <c r="X17" s="124">
        <v>8</v>
      </c>
      <c r="Y17" s="124"/>
      <c r="Z17" s="124"/>
      <c r="AA17" s="124">
        <v>8</v>
      </c>
      <c r="AB17" s="124">
        <v>8</v>
      </c>
      <c r="AC17" s="125">
        <v>8</v>
      </c>
      <c r="AD17" s="123">
        <v>8</v>
      </c>
      <c r="AE17" s="124">
        <v>8</v>
      </c>
      <c r="AF17" s="124"/>
      <c r="AG17" s="124"/>
      <c r="AH17" s="124">
        <v>8</v>
      </c>
      <c r="AI17" s="124">
        <v>8</v>
      </c>
      <c r="AJ17" s="125">
        <v>8</v>
      </c>
      <c r="AK17" s="123">
        <v>8</v>
      </c>
      <c r="AL17" s="124">
        <v>8</v>
      </c>
      <c r="AM17" s="124"/>
      <c r="AN17" s="124"/>
      <c r="AO17" s="124">
        <v>8</v>
      </c>
      <c r="AP17" s="124">
        <v>8</v>
      </c>
      <c r="AQ17" s="125">
        <v>8</v>
      </c>
      <c r="AR17" s="123"/>
      <c r="AS17" s="124"/>
      <c r="AT17" s="125"/>
      <c r="AU17" s="727">
        <f>IF($AZ$3="４週",SUM(P17:AQ17),IF($AZ$3="暦月",SUM(P17:AT17),""))</f>
        <v>160</v>
      </c>
      <c r="AV17" s="728"/>
      <c r="AW17" s="729">
        <f t="shared" si="1"/>
        <v>40</v>
      </c>
      <c r="AX17" s="730"/>
      <c r="AY17" s="697"/>
      <c r="AZ17" s="698"/>
      <c r="BA17" s="698"/>
      <c r="BB17" s="698"/>
      <c r="BC17" s="698"/>
      <c r="BD17" s="699"/>
    </row>
    <row r="18" spans="1:56" ht="39.950000000000003" customHeight="1">
      <c r="A18" s="107"/>
      <c r="B18" s="122">
        <f t="shared" si="2"/>
        <v>5</v>
      </c>
      <c r="C18" s="717" t="s">
        <v>161</v>
      </c>
      <c r="D18" s="718"/>
      <c r="E18" s="719" t="s">
        <v>165</v>
      </c>
      <c r="F18" s="720"/>
      <c r="G18" s="721" t="s">
        <v>161</v>
      </c>
      <c r="H18" s="722"/>
      <c r="I18" s="722"/>
      <c r="J18" s="722"/>
      <c r="K18" s="723"/>
      <c r="L18" s="724" t="s">
        <v>166</v>
      </c>
      <c r="M18" s="725"/>
      <c r="N18" s="725"/>
      <c r="O18" s="726"/>
      <c r="P18" s="123">
        <v>4</v>
      </c>
      <c r="Q18" s="124">
        <v>4</v>
      </c>
      <c r="R18" s="124"/>
      <c r="S18" s="124"/>
      <c r="T18" s="124">
        <v>4</v>
      </c>
      <c r="U18" s="124">
        <v>4</v>
      </c>
      <c r="V18" s="125">
        <v>4</v>
      </c>
      <c r="W18" s="123">
        <v>4</v>
      </c>
      <c r="X18" s="124">
        <v>4</v>
      </c>
      <c r="Y18" s="124"/>
      <c r="Z18" s="124"/>
      <c r="AA18" s="124">
        <v>4</v>
      </c>
      <c r="AB18" s="124">
        <v>4</v>
      </c>
      <c r="AC18" s="125">
        <v>4</v>
      </c>
      <c r="AD18" s="123">
        <v>4</v>
      </c>
      <c r="AE18" s="124">
        <v>4</v>
      </c>
      <c r="AF18" s="124"/>
      <c r="AG18" s="124"/>
      <c r="AH18" s="124">
        <v>4</v>
      </c>
      <c r="AI18" s="124">
        <v>4</v>
      </c>
      <c r="AJ18" s="125">
        <v>4</v>
      </c>
      <c r="AK18" s="123">
        <v>4</v>
      </c>
      <c r="AL18" s="124">
        <v>4</v>
      </c>
      <c r="AM18" s="124"/>
      <c r="AN18" s="124"/>
      <c r="AO18" s="124">
        <v>4</v>
      </c>
      <c r="AP18" s="124">
        <v>4</v>
      </c>
      <c r="AQ18" s="125">
        <v>4</v>
      </c>
      <c r="AR18" s="123"/>
      <c r="AS18" s="124"/>
      <c r="AT18" s="125"/>
      <c r="AU18" s="727">
        <f t="shared" ref="AU18:AU31" si="3">IF($AZ$3="４週",SUM(P18:AQ18),IF($AZ$3="暦月",SUM(P18:AT18),""))</f>
        <v>80</v>
      </c>
      <c r="AV18" s="728"/>
      <c r="AW18" s="729">
        <f t="shared" si="1"/>
        <v>20</v>
      </c>
      <c r="AX18" s="730"/>
      <c r="AY18" s="697"/>
      <c r="AZ18" s="698"/>
      <c r="BA18" s="698"/>
      <c r="BB18" s="698"/>
      <c r="BC18" s="698"/>
      <c r="BD18" s="699"/>
    </row>
    <row r="19" spans="1:56" ht="39.950000000000003" customHeight="1">
      <c r="A19" s="107"/>
      <c r="B19" s="122">
        <f t="shared" si="2"/>
        <v>6</v>
      </c>
      <c r="C19" s="717"/>
      <c r="D19" s="718"/>
      <c r="E19" s="719"/>
      <c r="F19" s="720"/>
      <c r="G19" s="721"/>
      <c r="H19" s="722"/>
      <c r="I19" s="722"/>
      <c r="J19" s="722"/>
      <c r="K19" s="723"/>
      <c r="L19" s="724"/>
      <c r="M19" s="725"/>
      <c r="N19" s="725"/>
      <c r="O19" s="726"/>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727">
        <f t="shared" si="3"/>
        <v>0</v>
      </c>
      <c r="AV19" s="728"/>
      <c r="AW19" s="729">
        <f t="shared" si="1"/>
        <v>0</v>
      </c>
      <c r="AX19" s="730"/>
      <c r="AY19" s="697"/>
      <c r="AZ19" s="698"/>
      <c r="BA19" s="698"/>
      <c r="BB19" s="698"/>
      <c r="BC19" s="698"/>
      <c r="BD19" s="699"/>
    </row>
    <row r="20" spans="1:56" ht="39.950000000000003" customHeight="1">
      <c r="A20" s="107"/>
      <c r="B20" s="122">
        <f t="shared" si="2"/>
        <v>7</v>
      </c>
      <c r="C20" s="717"/>
      <c r="D20" s="718"/>
      <c r="E20" s="719"/>
      <c r="F20" s="720"/>
      <c r="G20" s="721"/>
      <c r="H20" s="722"/>
      <c r="I20" s="722"/>
      <c r="J20" s="722"/>
      <c r="K20" s="723"/>
      <c r="L20" s="724"/>
      <c r="M20" s="725"/>
      <c r="N20" s="725"/>
      <c r="O20" s="726"/>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727">
        <f>IF($AZ$3="４週",SUM(P20:AQ20),IF($AZ$3="暦月",SUM(P20:AT20),""))</f>
        <v>0</v>
      </c>
      <c r="AV20" s="728"/>
      <c r="AW20" s="729">
        <f t="shared" si="1"/>
        <v>0</v>
      </c>
      <c r="AX20" s="730"/>
      <c r="AY20" s="697"/>
      <c r="AZ20" s="698"/>
      <c r="BA20" s="698"/>
      <c r="BB20" s="698"/>
      <c r="BC20" s="698"/>
      <c r="BD20" s="699"/>
    </row>
    <row r="21" spans="1:56" ht="39.950000000000003" customHeight="1">
      <c r="A21" s="107"/>
      <c r="B21" s="122">
        <f t="shared" si="2"/>
        <v>8</v>
      </c>
      <c r="C21" s="717"/>
      <c r="D21" s="718"/>
      <c r="E21" s="719"/>
      <c r="F21" s="720"/>
      <c r="G21" s="721"/>
      <c r="H21" s="722"/>
      <c r="I21" s="722"/>
      <c r="J21" s="722"/>
      <c r="K21" s="723"/>
      <c r="L21" s="724"/>
      <c r="M21" s="725"/>
      <c r="N21" s="725"/>
      <c r="O21" s="726"/>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727">
        <f t="shared" si="3"/>
        <v>0</v>
      </c>
      <c r="AV21" s="728"/>
      <c r="AW21" s="729">
        <f t="shared" si="1"/>
        <v>0</v>
      </c>
      <c r="AX21" s="730"/>
      <c r="AY21" s="697"/>
      <c r="AZ21" s="698"/>
      <c r="BA21" s="698"/>
      <c r="BB21" s="698"/>
      <c r="BC21" s="698"/>
      <c r="BD21" s="699"/>
    </row>
    <row r="22" spans="1:56" ht="39.950000000000003" customHeight="1">
      <c r="A22" s="107"/>
      <c r="B22" s="122">
        <f t="shared" si="2"/>
        <v>9</v>
      </c>
      <c r="C22" s="717"/>
      <c r="D22" s="718"/>
      <c r="E22" s="719"/>
      <c r="F22" s="720"/>
      <c r="G22" s="721"/>
      <c r="H22" s="722"/>
      <c r="I22" s="722"/>
      <c r="J22" s="722"/>
      <c r="K22" s="723"/>
      <c r="L22" s="724"/>
      <c r="M22" s="725"/>
      <c r="N22" s="725"/>
      <c r="O22" s="726"/>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727">
        <f t="shared" si="3"/>
        <v>0</v>
      </c>
      <c r="AV22" s="728"/>
      <c r="AW22" s="729">
        <f t="shared" si="1"/>
        <v>0</v>
      </c>
      <c r="AX22" s="730"/>
      <c r="AY22" s="697"/>
      <c r="AZ22" s="698"/>
      <c r="BA22" s="698"/>
      <c r="BB22" s="698"/>
      <c r="BC22" s="698"/>
      <c r="BD22" s="699"/>
    </row>
    <row r="23" spans="1:56" ht="39.950000000000003" customHeight="1">
      <c r="A23" s="107"/>
      <c r="B23" s="122">
        <f t="shared" si="2"/>
        <v>10</v>
      </c>
      <c r="C23" s="717"/>
      <c r="D23" s="718"/>
      <c r="E23" s="719"/>
      <c r="F23" s="720"/>
      <c r="G23" s="721"/>
      <c r="H23" s="722"/>
      <c r="I23" s="722"/>
      <c r="J23" s="722"/>
      <c r="K23" s="723"/>
      <c r="L23" s="724"/>
      <c r="M23" s="725"/>
      <c r="N23" s="725"/>
      <c r="O23" s="726"/>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727">
        <f t="shared" si="3"/>
        <v>0</v>
      </c>
      <c r="AV23" s="728"/>
      <c r="AW23" s="729">
        <f t="shared" si="1"/>
        <v>0</v>
      </c>
      <c r="AX23" s="730"/>
      <c r="AY23" s="697"/>
      <c r="AZ23" s="698"/>
      <c r="BA23" s="698"/>
      <c r="BB23" s="698"/>
      <c r="BC23" s="698"/>
      <c r="BD23" s="699"/>
    </row>
    <row r="24" spans="1:56" ht="39.950000000000003" customHeight="1">
      <c r="A24" s="107"/>
      <c r="B24" s="122">
        <f t="shared" si="2"/>
        <v>11</v>
      </c>
      <c r="C24" s="717"/>
      <c r="D24" s="718"/>
      <c r="E24" s="719"/>
      <c r="F24" s="720"/>
      <c r="G24" s="721"/>
      <c r="H24" s="722"/>
      <c r="I24" s="722"/>
      <c r="J24" s="722"/>
      <c r="K24" s="723"/>
      <c r="L24" s="724"/>
      <c r="M24" s="725"/>
      <c r="N24" s="725"/>
      <c r="O24" s="726"/>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727">
        <f t="shared" si="3"/>
        <v>0</v>
      </c>
      <c r="AV24" s="728"/>
      <c r="AW24" s="729">
        <f t="shared" si="1"/>
        <v>0</v>
      </c>
      <c r="AX24" s="730"/>
      <c r="AY24" s="697"/>
      <c r="AZ24" s="698"/>
      <c r="BA24" s="698"/>
      <c r="BB24" s="698"/>
      <c r="BC24" s="698"/>
      <c r="BD24" s="699"/>
    </row>
    <row r="25" spans="1:56" ht="39.950000000000003" customHeight="1">
      <c r="A25" s="107"/>
      <c r="B25" s="122">
        <f t="shared" si="2"/>
        <v>12</v>
      </c>
      <c r="C25" s="717"/>
      <c r="D25" s="718"/>
      <c r="E25" s="719"/>
      <c r="F25" s="720"/>
      <c r="G25" s="721"/>
      <c r="H25" s="722"/>
      <c r="I25" s="722"/>
      <c r="J25" s="722"/>
      <c r="K25" s="723"/>
      <c r="L25" s="724"/>
      <c r="M25" s="725"/>
      <c r="N25" s="725"/>
      <c r="O25" s="726"/>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727">
        <f t="shared" si="3"/>
        <v>0</v>
      </c>
      <c r="AV25" s="728"/>
      <c r="AW25" s="729">
        <f t="shared" si="1"/>
        <v>0</v>
      </c>
      <c r="AX25" s="730"/>
      <c r="AY25" s="697"/>
      <c r="AZ25" s="698"/>
      <c r="BA25" s="698"/>
      <c r="BB25" s="698"/>
      <c r="BC25" s="698"/>
      <c r="BD25" s="699"/>
    </row>
    <row r="26" spans="1:56" ht="39.950000000000003" customHeight="1">
      <c r="A26" s="107"/>
      <c r="B26" s="122">
        <f t="shared" si="2"/>
        <v>13</v>
      </c>
      <c r="C26" s="717"/>
      <c r="D26" s="718"/>
      <c r="E26" s="719"/>
      <c r="F26" s="720"/>
      <c r="G26" s="721"/>
      <c r="H26" s="722"/>
      <c r="I26" s="722"/>
      <c r="J26" s="722"/>
      <c r="K26" s="723"/>
      <c r="L26" s="724"/>
      <c r="M26" s="725"/>
      <c r="N26" s="725"/>
      <c r="O26" s="726"/>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727">
        <f t="shared" si="3"/>
        <v>0</v>
      </c>
      <c r="AV26" s="728"/>
      <c r="AW26" s="729">
        <f t="shared" si="1"/>
        <v>0</v>
      </c>
      <c r="AX26" s="730"/>
      <c r="AY26" s="697"/>
      <c r="AZ26" s="698"/>
      <c r="BA26" s="698"/>
      <c r="BB26" s="698"/>
      <c r="BC26" s="698"/>
      <c r="BD26" s="699"/>
    </row>
    <row r="27" spans="1:56" ht="39.950000000000003" customHeight="1">
      <c r="A27" s="107"/>
      <c r="B27" s="122">
        <f t="shared" si="2"/>
        <v>14</v>
      </c>
      <c r="C27" s="717"/>
      <c r="D27" s="718"/>
      <c r="E27" s="719"/>
      <c r="F27" s="720"/>
      <c r="G27" s="721"/>
      <c r="H27" s="722"/>
      <c r="I27" s="722"/>
      <c r="J27" s="722"/>
      <c r="K27" s="723"/>
      <c r="L27" s="724"/>
      <c r="M27" s="725"/>
      <c r="N27" s="725"/>
      <c r="O27" s="726"/>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727">
        <f t="shared" si="3"/>
        <v>0</v>
      </c>
      <c r="AV27" s="728"/>
      <c r="AW27" s="729">
        <f t="shared" si="1"/>
        <v>0</v>
      </c>
      <c r="AX27" s="730"/>
      <c r="AY27" s="697"/>
      <c r="AZ27" s="698"/>
      <c r="BA27" s="698"/>
      <c r="BB27" s="698"/>
      <c r="BC27" s="698"/>
      <c r="BD27" s="699"/>
    </row>
    <row r="28" spans="1:56" ht="39.950000000000003" customHeight="1">
      <c r="A28" s="107"/>
      <c r="B28" s="122">
        <f t="shared" si="2"/>
        <v>15</v>
      </c>
      <c r="C28" s="717"/>
      <c r="D28" s="718"/>
      <c r="E28" s="719"/>
      <c r="F28" s="720"/>
      <c r="G28" s="721"/>
      <c r="H28" s="722"/>
      <c r="I28" s="722"/>
      <c r="J28" s="722"/>
      <c r="K28" s="723"/>
      <c r="L28" s="724"/>
      <c r="M28" s="725"/>
      <c r="N28" s="725"/>
      <c r="O28" s="726"/>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727">
        <f t="shared" si="3"/>
        <v>0</v>
      </c>
      <c r="AV28" s="728"/>
      <c r="AW28" s="729">
        <f t="shared" si="1"/>
        <v>0</v>
      </c>
      <c r="AX28" s="730"/>
      <c r="AY28" s="697"/>
      <c r="AZ28" s="698"/>
      <c r="BA28" s="698"/>
      <c r="BB28" s="698"/>
      <c r="BC28" s="698"/>
      <c r="BD28" s="699"/>
    </row>
    <row r="29" spans="1:56" ht="39.950000000000003" customHeight="1">
      <c r="A29" s="107"/>
      <c r="B29" s="122">
        <f t="shared" si="2"/>
        <v>16</v>
      </c>
      <c r="C29" s="717"/>
      <c r="D29" s="718"/>
      <c r="E29" s="719"/>
      <c r="F29" s="720"/>
      <c r="G29" s="721"/>
      <c r="H29" s="722"/>
      <c r="I29" s="722"/>
      <c r="J29" s="722"/>
      <c r="K29" s="723"/>
      <c r="L29" s="724"/>
      <c r="M29" s="725"/>
      <c r="N29" s="725"/>
      <c r="O29" s="726"/>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727">
        <f t="shared" si="3"/>
        <v>0</v>
      </c>
      <c r="AV29" s="728"/>
      <c r="AW29" s="729">
        <f t="shared" si="1"/>
        <v>0</v>
      </c>
      <c r="AX29" s="730"/>
      <c r="AY29" s="697"/>
      <c r="AZ29" s="698"/>
      <c r="BA29" s="698"/>
      <c r="BB29" s="698"/>
      <c r="BC29" s="698"/>
      <c r="BD29" s="699"/>
    </row>
    <row r="30" spans="1:56" ht="39.950000000000003" customHeight="1">
      <c r="A30" s="107"/>
      <c r="B30" s="122">
        <f t="shared" si="2"/>
        <v>17</v>
      </c>
      <c r="C30" s="717"/>
      <c r="D30" s="718"/>
      <c r="E30" s="719"/>
      <c r="F30" s="720"/>
      <c r="G30" s="721"/>
      <c r="H30" s="722"/>
      <c r="I30" s="722"/>
      <c r="J30" s="722"/>
      <c r="K30" s="723"/>
      <c r="L30" s="724"/>
      <c r="M30" s="725"/>
      <c r="N30" s="725"/>
      <c r="O30" s="726"/>
      <c r="P30" s="123"/>
      <c r="Q30" s="124"/>
      <c r="R30" s="124"/>
      <c r="S30" s="124"/>
      <c r="T30" s="124"/>
      <c r="U30" s="124"/>
      <c r="V30" s="125"/>
      <c r="W30" s="123"/>
      <c r="X30" s="124"/>
      <c r="Y30" s="124"/>
      <c r="Z30" s="124"/>
      <c r="AA30" s="124"/>
      <c r="AB30" s="124"/>
      <c r="AC30" s="125"/>
      <c r="AD30" s="123"/>
      <c r="AE30" s="124"/>
      <c r="AF30" s="124"/>
      <c r="AG30" s="124"/>
      <c r="AH30" s="124"/>
      <c r="AI30" s="124"/>
      <c r="AJ30" s="125"/>
      <c r="AK30" s="123"/>
      <c r="AL30" s="124"/>
      <c r="AM30" s="124"/>
      <c r="AN30" s="124"/>
      <c r="AO30" s="124"/>
      <c r="AP30" s="124"/>
      <c r="AQ30" s="125"/>
      <c r="AR30" s="123"/>
      <c r="AS30" s="124"/>
      <c r="AT30" s="125"/>
      <c r="AU30" s="727">
        <f t="shared" si="3"/>
        <v>0</v>
      </c>
      <c r="AV30" s="728"/>
      <c r="AW30" s="729">
        <f t="shared" si="1"/>
        <v>0</v>
      </c>
      <c r="AX30" s="730"/>
      <c r="AY30" s="697"/>
      <c r="AZ30" s="698"/>
      <c r="BA30" s="698"/>
      <c r="BB30" s="698"/>
      <c r="BC30" s="698"/>
      <c r="BD30" s="699"/>
    </row>
    <row r="31" spans="1:56" ht="39.950000000000003" customHeight="1" thickBot="1">
      <c r="A31" s="107"/>
      <c r="B31" s="126">
        <f t="shared" si="2"/>
        <v>18</v>
      </c>
      <c r="C31" s="700"/>
      <c r="D31" s="701"/>
      <c r="E31" s="702"/>
      <c r="F31" s="703"/>
      <c r="G31" s="704"/>
      <c r="H31" s="705"/>
      <c r="I31" s="705"/>
      <c r="J31" s="705"/>
      <c r="K31" s="706"/>
      <c r="L31" s="707"/>
      <c r="M31" s="708"/>
      <c r="N31" s="708"/>
      <c r="O31" s="70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710">
        <f t="shared" si="3"/>
        <v>0</v>
      </c>
      <c r="AV31" s="711"/>
      <c r="AW31" s="712">
        <f t="shared" si="1"/>
        <v>0</v>
      </c>
      <c r="AX31" s="713"/>
      <c r="AY31" s="714"/>
      <c r="AZ31" s="715"/>
      <c r="BA31" s="715"/>
      <c r="BB31" s="715"/>
      <c r="BC31" s="715"/>
      <c r="BD31" s="716"/>
    </row>
    <row r="32" spans="1:56" ht="20.25" customHeight="1">
      <c r="A32" s="107"/>
      <c r="B32" s="107"/>
      <c r="C32" s="130"/>
      <c r="D32" s="131"/>
      <c r="E32" s="132"/>
      <c r="F32" s="107"/>
      <c r="G32" s="107"/>
      <c r="H32" s="107"/>
      <c r="I32" s="107"/>
      <c r="J32" s="107"/>
      <c r="K32" s="107"/>
      <c r="L32" s="107"/>
      <c r="M32" s="107"/>
      <c r="N32" s="107"/>
      <c r="O32" s="107"/>
      <c r="P32" s="107"/>
      <c r="Q32" s="107"/>
      <c r="R32" s="107"/>
      <c r="S32" s="107"/>
      <c r="T32" s="107"/>
      <c r="U32" s="107"/>
      <c r="V32" s="107"/>
      <c r="W32" s="107"/>
      <c r="X32" s="107"/>
      <c r="Y32" s="107"/>
      <c r="Z32" s="107"/>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row>
    <row r="33" spans="1:56" ht="20.25" customHeight="1">
      <c r="A33" s="107"/>
      <c r="B33" s="99" t="s">
        <v>167</v>
      </c>
      <c r="C33" s="99"/>
      <c r="D33" s="99"/>
      <c r="E33" s="99"/>
      <c r="F33" s="99"/>
      <c r="G33" s="99"/>
      <c r="H33" s="99"/>
      <c r="I33" s="99"/>
      <c r="J33" s="99"/>
      <c r="K33" s="99"/>
      <c r="L33" s="106"/>
      <c r="M33" s="99"/>
      <c r="N33" s="99"/>
      <c r="O33" s="99"/>
      <c r="P33" s="99"/>
      <c r="Q33" s="99"/>
      <c r="R33" s="99"/>
      <c r="S33" s="99"/>
      <c r="T33" s="99" t="s">
        <v>168</v>
      </c>
      <c r="U33" s="99"/>
      <c r="V33" s="99"/>
      <c r="W33" s="99"/>
      <c r="X33" s="99"/>
      <c r="Y33" s="99"/>
      <c r="Z33" s="134"/>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row>
    <row r="34" spans="1:56" ht="20.25" customHeight="1">
      <c r="A34" s="107"/>
      <c r="B34" s="99"/>
      <c r="C34" s="695" t="s">
        <v>169</v>
      </c>
      <c r="D34" s="695"/>
      <c r="E34" s="695" t="s">
        <v>170</v>
      </c>
      <c r="F34" s="695"/>
      <c r="G34" s="695"/>
      <c r="H34" s="695"/>
      <c r="I34" s="99"/>
      <c r="J34" s="696" t="s">
        <v>171</v>
      </c>
      <c r="K34" s="696"/>
      <c r="L34" s="696"/>
      <c r="M34" s="696"/>
      <c r="N34" s="99"/>
      <c r="O34" s="99"/>
      <c r="P34" s="135" t="s">
        <v>172</v>
      </c>
      <c r="Q34" s="135"/>
      <c r="R34" s="99"/>
      <c r="S34" s="99"/>
      <c r="T34" s="670" t="s">
        <v>173</v>
      </c>
      <c r="U34" s="672"/>
      <c r="V34" s="670" t="s">
        <v>174</v>
      </c>
      <c r="W34" s="671"/>
      <c r="X34" s="671"/>
      <c r="Y34" s="672"/>
      <c r="Z34" s="134"/>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row>
    <row r="35" spans="1:56" ht="20.25" customHeight="1">
      <c r="A35" s="107"/>
      <c r="B35" s="99"/>
      <c r="C35" s="669"/>
      <c r="D35" s="669"/>
      <c r="E35" s="669" t="s">
        <v>175</v>
      </c>
      <c r="F35" s="669"/>
      <c r="G35" s="669" t="s">
        <v>176</v>
      </c>
      <c r="H35" s="669"/>
      <c r="I35" s="99"/>
      <c r="J35" s="669" t="s">
        <v>175</v>
      </c>
      <c r="K35" s="669"/>
      <c r="L35" s="669" t="s">
        <v>176</v>
      </c>
      <c r="M35" s="669"/>
      <c r="N35" s="99"/>
      <c r="O35" s="99"/>
      <c r="P35" s="135" t="s">
        <v>177</v>
      </c>
      <c r="Q35" s="135"/>
      <c r="R35" s="99"/>
      <c r="S35" s="99"/>
      <c r="T35" s="670" t="s">
        <v>178</v>
      </c>
      <c r="U35" s="672"/>
      <c r="V35" s="670" t="s">
        <v>179</v>
      </c>
      <c r="W35" s="671"/>
      <c r="X35" s="671"/>
      <c r="Y35" s="672"/>
      <c r="Z35" s="136"/>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row>
    <row r="36" spans="1:56" ht="20.25" customHeight="1">
      <c r="A36" s="107"/>
      <c r="B36" s="99"/>
      <c r="C36" s="670" t="s">
        <v>178</v>
      </c>
      <c r="D36" s="672"/>
      <c r="E36" s="687">
        <f>SUMIFS($AU$14:$AV$31,$C$14:$D$31,"介護支援専門員",$E$14:$F$31,"A")</f>
        <v>480</v>
      </c>
      <c r="F36" s="688"/>
      <c r="G36" s="689">
        <f>SUMIFS($AW$14:$AX$31,$C$14:$D$31,"介護支援専門員",$E$14:$F$31,"A")</f>
        <v>120</v>
      </c>
      <c r="H36" s="690"/>
      <c r="I36" s="137"/>
      <c r="J36" s="691">
        <v>0</v>
      </c>
      <c r="K36" s="692"/>
      <c r="L36" s="691">
        <v>0</v>
      </c>
      <c r="M36" s="692"/>
      <c r="N36" s="137"/>
      <c r="O36" s="137"/>
      <c r="P36" s="691">
        <v>3</v>
      </c>
      <c r="Q36" s="692"/>
      <c r="R36" s="99"/>
      <c r="S36" s="99"/>
      <c r="T36" s="670" t="s">
        <v>180</v>
      </c>
      <c r="U36" s="672"/>
      <c r="V36" s="670" t="s">
        <v>181</v>
      </c>
      <c r="W36" s="671"/>
      <c r="X36" s="671"/>
      <c r="Y36" s="672"/>
      <c r="Z36" s="138"/>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row>
    <row r="37" spans="1:56" ht="20.25" customHeight="1">
      <c r="A37" s="107"/>
      <c r="B37" s="99"/>
      <c r="C37" s="670" t="s">
        <v>182</v>
      </c>
      <c r="D37" s="672"/>
      <c r="E37" s="687">
        <f>SUMIFS($AU$14:$AV$31,$C$14:$D$31,"介護支援専門員",$E$14:$F$31,"B")</f>
        <v>0</v>
      </c>
      <c r="F37" s="688"/>
      <c r="G37" s="689">
        <f>SUMIFS($AW$14:$AX$31,$C$14:$D$31,"介護支援専門員",$E$14:$F$31,"B")</f>
        <v>0</v>
      </c>
      <c r="H37" s="690"/>
      <c r="I37" s="137"/>
      <c r="J37" s="691">
        <v>0</v>
      </c>
      <c r="K37" s="692"/>
      <c r="L37" s="691">
        <v>0</v>
      </c>
      <c r="M37" s="692"/>
      <c r="N37" s="137"/>
      <c r="O37" s="137"/>
      <c r="P37" s="691">
        <v>0</v>
      </c>
      <c r="Q37" s="692"/>
      <c r="R37" s="99"/>
      <c r="S37" s="99"/>
      <c r="T37" s="670" t="s">
        <v>183</v>
      </c>
      <c r="U37" s="672"/>
      <c r="V37" s="670" t="s">
        <v>184</v>
      </c>
      <c r="W37" s="671"/>
      <c r="X37" s="671"/>
      <c r="Y37" s="672"/>
      <c r="Z37" s="138"/>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row>
    <row r="38" spans="1:56" ht="20.25" customHeight="1">
      <c r="A38" s="107"/>
      <c r="B38" s="99"/>
      <c r="C38" s="670" t="s">
        <v>185</v>
      </c>
      <c r="D38" s="672"/>
      <c r="E38" s="687">
        <f>SUMIFS($AU$14:$AV$31,$C$14:$D$31,"介護支援専門員",$E$14:$F$31,"C")</f>
        <v>80</v>
      </c>
      <c r="F38" s="688"/>
      <c r="G38" s="689">
        <f>SUMIFS($AW$14:$AX$31,$C$14:$D$31,"介護支援専門員",$E$14:$F$31,"C")</f>
        <v>20</v>
      </c>
      <c r="H38" s="690"/>
      <c r="I38" s="137"/>
      <c r="J38" s="691">
        <v>80</v>
      </c>
      <c r="K38" s="692"/>
      <c r="L38" s="693">
        <v>20</v>
      </c>
      <c r="M38" s="694"/>
      <c r="N38" s="137"/>
      <c r="O38" s="137"/>
      <c r="P38" s="687" t="s">
        <v>186</v>
      </c>
      <c r="Q38" s="688"/>
      <c r="R38" s="99"/>
      <c r="S38" s="99"/>
      <c r="T38" s="670" t="s">
        <v>187</v>
      </c>
      <c r="U38" s="672"/>
      <c r="V38" s="670" t="s">
        <v>188</v>
      </c>
      <c r="W38" s="671"/>
      <c r="X38" s="671"/>
      <c r="Y38" s="672"/>
      <c r="Z38" s="139"/>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row>
    <row r="39" spans="1:56" ht="20.25" customHeight="1">
      <c r="A39" s="107"/>
      <c r="B39" s="99"/>
      <c r="C39" s="670" t="s">
        <v>189</v>
      </c>
      <c r="D39" s="672"/>
      <c r="E39" s="687">
        <f>SUMIFS($AU$14:$AV$31,$C$14:$D$31,"介護支援専門員",$E$14:$F$31,"D")</f>
        <v>0</v>
      </c>
      <c r="F39" s="688"/>
      <c r="G39" s="689">
        <f>SUMIFS($AW$14:$AX$31,$C$14:$D$31,"介護支援専門員",$E$14:$F$31,"D")</f>
        <v>0</v>
      </c>
      <c r="H39" s="690"/>
      <c r="I39" s="137"/>
      <c r="J39" s="691">
        <v>0</v>
      </c>
      <c r="K39" s="692"/>
      <c r="L39" s="693">
        <v>0</v>
      </c>
      <c r="M39" s="694"/>
      <c r="N39" s="137"/>
      <c r="O39" s="137"/>
      <c r="P39" s="687" t="s">
        <v>190</v>
      </c>
      <c r="Q39" s="688"/>
      <c r="R39" s="99"/>
      <c r="S39" s="99"/>
      <c r="T39" s="99"/>
      <c r="U39" s="685"/>
      <c r="V39" s="685"/>
      <c r="W39" s="686"/>
      <c r="X39" s="686"/>
      <c r="Y39" s="140"/>
      <c r="Z39" s="140"/>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row>
    <row r="40" spans="1:56" ht="20.25" customHeight="1">
      <c r="A40" s="107"/>
      <c r="B40" s="99"/>
      <c r="C40" s="670" t="s">
        <v>191</v>
      </c>
      <c r="D40" s="672"/>
      <c r="E40" s="687">
        <f>SUM(E36:F39)</f>
        <v>560</v>
      </c>
      <c r="F40" s="688"/>
      <c r="G40" s="689">
        <f>SUM(G36:H39)</f>
        <v>140</v>
      </c>
      <c r="H40" s="690"/>
      <c r="I40" s="137"/>
      <c r="J40" s="687">
        <f>SUM(J36:K39)</f>
        <v>80</v>
      </c>
      <c r="K40" s="688"/>
      <c r="L40" s="687">
        <f>SUM(L36:M39)</f>
        <v>20</v>
      </c>
      <c r="M40" s="688"/>
      <c r="N40" s="137"/>
      <c r="O40" s="137"/>
      <c r="P40" s="687">
        <f>SUM(P36:Q37)</f>
        <v>3</v>
      </c>
      <c r="Q40" s="688"/>
      <c r="R40" s="99"/>
      <c r="S40" s="99"/>
      <c r="T40" s="99"/>
      <c r="U40" s="685"/>
      <c r="V40" s="685"/>
      <c r="W40" s="686"/>
      <c r="X40" s="686"/>
      <c r="Y40" s="141"/>
      <c r="Z40" s="141"/>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row>
    <row r="41" spans="1:56" ht="20.25" customHeight="1">
      <c r="A41" s="107"/>
      <c r="B41" s="99"/>
      <c r="C41" s="99"/>
      <c r="D41" s="99"/>
      <c r="E41" s="99"/>
      <c r="F41" s="99"/>
      <c r="G41" s="99"/>
      <c r="H41" s="99"/>
      <c r="I41" s="99"/>
      <c r="J41" s="99"/>
      <c r="K41" s="99"/>
      <c r="L41" s="106"/>
      <c r="M41" s="99"/>
      <c r="N41" s="99"/>
      <c r="O41" s="99"/>
      <c r="P41" s="99"/>
      <c r="Q41" s="99"/>
      <c r="R41" s="99"/>
      <c r="S41" s="99"/>
      <c r="T41" s="99"/>
      <c r="U41" s="134"/>
      <c r="V41" s="134"/>
      <c r="W41" s="134"/>
      <c r="X41" s="134"/>
      <c r="Y41" s="134"/>
      <c r="Z41" s="134"/>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row>
    <row r="42" spans="1:56" ht="20.25" customHeight="1">
      <c r="A42" s="107"/>
      <c r="B42" s="99"/>
      <c r="C42" s="106" t="s">
        <v>192</v>
      </c>
      <c r="D42" s="99"/>
      <c r="E42" s="99"/>
      <c r="F42" s="99"/>
      <c r="G42" s="99"/>
      <c r="H42" s="99"/>
      <c r="I42" s="142" t="s">
        <v>193</v>
      </c>
      <c r="J42" s="679" t="s">
        <v>194</v>
      </c>
      <c r="K42" s="680"/>
      <c r="L42" s="143"/>
      <c r="M42" s="142"/>
      <c r="N42" s="99"/>
      <c r="O42" s="99"/>
      <c r="P42" s="99"/>
      <c r="Q42" s="99"/>
      <c r="R42" s="99"/>
      <c r="S42" s="99"/>
      <c r="T42" s="99"/>
      <c r="U42" s="144"/>
      <c r="V42" s="134"/>
      <c r="W42" s="134"/>
      <c r="X42" s="134"/>
      <c r="Y42" s="134"/>
      <c r="Z42" s="134"/>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row>
    <row r="43" spans="1:56" ht="20.25" customHeight="1">
      <c r="A43" s="107"/>
      <c r="B43" s="99"/>
      <c r="C43" s="99" t="s">
        <v>195</v>
      </c>
      <c r="D43" s="99"/>
      <c r="E43" s="99"/>
      <c r="F43" s="99"/>
      <c r="G43" s="99"/>
      <c r="H43" s="99" t="s">
        <v>196</v>
      </c>
      <c r="I43" s="99"/>
      <c r="J43" s="99"/>
      <c r="K43" s="99"/>
      <c r="L43" s="106"/>
      <c r="M43" s="99"/>
      <c r="N43" s="99"/>
      <c r="O43" s="99"/>
      <c r="P43" s="99"/>
      <c r="Q43" s="99"/>
      <c r="R43" s="99"/>
      <c r="S43" s="99"/>
      <c r="T43" s="99"/>
      <c r="U43" s="134"/>
      <c r="V43" s="134"/>
      <c r="W43" s="134"/>
      <c r="X43" s="134"/>
      <c r="Y43" s="134"/>
      <c r="Z43" s="134"/>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row>
    <row r="44" spans="1:56" ht="20.25" customHeight="1">
      <c r="A44" s="107"/>
      <c r="B44" s="99"/>
      <c r="C44" s="99" t="str">
        <f>IF($J$42="週","対象時間数（週平均）","対象時間数（当月合計）")</f>
        <v>対象時間数（週平均）</v>
      </c>
      <c r="D44" s="99"/>
      <c r="E44" s="99"/>
      <c r="F44" s="99"/>
      <c r="G44" s="99"/>
      <c r="H44" s="99" t="str">
        <f>IF($J$42="週","週に勤務すべき時間数","当月に勤務すべき時間数")</f>
        <v>週に勤務すべき時間数</v>
      </c>
      <c r="I44" s="99"/>
      <c r="J44" s="99"/>
      <c r="K44" s="99"/>
      <c r="L44" s="106"/>
      <c r="M44" s="669" t="s">
        <v>197</v>
      </c>
      <c r="N44" s="669"/>
      <c r="O44" s="669"/>
      <c r="P44" s="669"/>
      <c r="Q44" s="99"/>
      <c r="R44" s="99"/>
      <c r="S44" s="99"/>
      <c r="T44" s="99"/>
      <c r="U44" s="134"/>
      <c r="V44" s="134"/>
      <c r="W44" s="134"/>
      <c r="X44" s="134"/>
      <c r="Y44" s="134"/>
      <c r="Z44" s="134"/>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row>
    <row r="45" spans="1:56" ht="20.25" customHeight="1">
      <c r="A45" s="107"/>
      <c r="B45" s="99"/>
      <c r="C45" s="681">
        <f>IF($J$42="週",L40,J40)</f>
        <v>20</v>
      </c>
      <c r="D45" s="682"/>
      <c r="E45" s="682"/>
      <c r="F45" s="683"/>
      <c r="G45" s="145" t="s">
        <v>198</v>
      </c>
      <c r="H45" s="670">
        <f>IF($J$42="週",$AV$5,$AZ$5)</f>
        <v>40</v>
      </c>
      <c r="I45" s="671"/>
      <c r="J45" s="671"/>
      <c r="K45" s="672"/>
      <c r="L45" s="145" t="s">
        <v>199</v>
      </c>
      <c r="M45" s="673">
        <f>ROUNDDOWN(C45/H45,1)</f>
        <v>0.5</v>
      </c>
      <c r="N45" s="674"/>
      <c r="O45" s="674"/>
      <c r="P45" s="675"/>
      <c r="Q45" s="99"/>
      <c r="R45" s="99"/>
      <c r="S45" s="99"/>
      <c r="T45" s="99"/>
      <c r="U45" s="684"/>
      <c r="V45" s="684"/>
      <c r="W45" s="684"/>
      <c r="X45" s="684"/>
      <c r="Y45" s="138"/>
      <c r="Z45" s="134"/>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row>
    <row r="46" spans="1:56" ht="20.25" customHeight="1">
      <c r="A46" s="107"/>
      <c r="B46" s="99"/>
      <c r="C46" s="99"/>
      <c r="D46" s="99"/>
      <c r="E46" s="99"/>
      <c r="F46" s="99"/>
      <c r="G46" s="99"/>
      <c r="H46" s="99"/>
      <c r="I46" s="99"/>
      <c r="J46" s="99"/>
      <c r="K46" s="99"/>
      <c r="L46" s="106"/>
      <c r="M46" s="99" t="s">
        <v>200</v>
      </c>
      <c r="N46" s="99"/>
      <c r="O46" s="99"/>
      <c r="P46" s="99"/>
      <c r="Q46" s="99"/>
      <c r="R46" s="99"/>
      <c r="S46" s="99"/>
      <c r="T46" s="99"/>
      <c r="U46" s="134"/>
      <c r="V46" s="134"/>
      <c r="W46" s="134"/>
      <c r="X46" s="134"/>
      <c r="Y46" s="134"/>
      <c r="Z46" s="134"/>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row>
    <row r="47" spans="1:56" ht="20.25" customHeight="1">
      <c r="A47" s="107"/>
      <c r="B47" s="99"/>
      <c r="C47" s="99" t="s">
        <v>201</v>
      </c>
      <c r="D47" s="99"/>
      <c r="E47" s="99"/>
      <c r="F47" s="99"/>
      <c r="G47" s="99"/>
      <c r="H47" s="99"/>
      <c r="I47" s="99"/>
      <c r="J47" s="99"/>
      <c r="K47" s="99"/>
      <c r="L47" s="106"/>
      <c r="M47" s="99"/>
      <c r="N47" s="99"/>
      <c r="O47" s="99"/>
      <c r="P47" s="99"/>
      <c r="Q47" s="99"/>
      <c r="R47" s="99"/>
      <c r="S47" s="99"/>
      <c r="T47" s="99"/>
      <c r="U47" s="99"/>
      <c r="V47" s="146"/>
      <c r="W47" s="147"/>
      <c r="X47" s="147"/>
      <c r="Y47" s="99"/>
      <c r="Z47" s="99"/>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row>
    <row r="48" spans="1:56" ht="20.25" customHeight="1">
      <c r="A48" s="107"/>
      <c r="B48" s="99"/>
      <c r="C48" s="99" t="s">
        <v>172</v>
      </c>
      <c r="D48" s="99"/>
      <c r="E48" s="99"/>
      <c r="F48" s="99"/>
      <c r="G48" s="99"/>
      <c r="H48" s="99"/>
      <c r="I48" s="99"/>
      <c r="J48" s="99"/>
      <c r="K48" s="99"/>
      <c r="L48" s="106"/>
      <c r="M48" s="145"/>
      <c r="N48" s="145"/>
      <c r="O48" s="145"/>
      <c r="P48" s="145"/>
      <c r="Q48" s="99"/>
      <c r="R48" s="99"/>
      <c r="S48" s="99"/>
      <c r="T48" s="99"/>
      <c r="U48" s="99"/>
      <c r="V48" s="146"/>
      <c r="W48" s="147"/>
      <c r="X48" s="147"/>
      <c r="Y48" s="99"/>
      <c r="Z48" s="99"/>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row>
    <row r="49" spans="1:58" ht="20.25" customHeight="1">
      <c r="A49" s="107"/>
      <c r="B49" s="99"/>
      <c r="C49" s="99" t="s">
        <v>202</v>
      </c>
      <c r="D49" s="99"/>
      <c r="E49" s="99"/>
      <c r="F49" s="99"/>
      <c r="G49" s="99"/>
      <c r="H49" s="99" t="s">
        <v>203</v>
      </c>
      <c r="I49" s="99"/>
      <c r="J49" s="99"/>
      <c r="K49" s="99"/>
      <c r="L49" s="99"/>
      <c r="M49" s="669" t="s">
        <v>191</v>
      </c>
      <c r="N49" s="669"/>
      <c r="O49" s="669"/>
      <c r="P49" s="669"/>
      <c r="Q49" s="99"/>
      <c r="R49" s="99"/>
      <c r="S49" s="99"/>
      <c r="T49" s="99"/>
      <c r="U49" s="99"/>
      <c r="V49" s="146"/>
      <c r="W49" s="147"/>
      <c r="X49" s="147"/>
      <c r="Y49" s="99"/>
      <c r="Z49" s="99"/>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row>
    <row r="50" spans="1:58" ht="20.25" customHeight="1">
      <c r="A50" s="107"/>
      <c r="B50" s="99"/>
      <c r="C50" s="670">
        <f>P40</f>
        <v>3</v>
      </c>
      <c r="D50" s="671"/>
      <c r="E50" s="671"/>
      <c r="F50" s="672"/>
      <c r="G50" s="145" t="s">
        <v>204</v>
      </c>
      <c r="H50" s="673">
        <f>M45</f>
        <v>0.5</v>
      </c>
      <c r="I50" s="674"/>
      <c r="J50" s="674"/>
      <c r="K50" s="675"/>
      <c r="L50" s="145" t="s">
        <v>205</v>
      </c>
      <c r="M50" s="676">
        <f>ROUNDDOWN(C50+H50,1)</f>
        <v>3.5</v>
      </c>
      <c r="N50" s="677"/>
      <c r="O50" s="677"/>
      <c r="P50" s="678"/>
      <c r="Q50" s="99"/>
      <c r="R50" s="99"/>
      <c r="S50" s="99"/>
      <c r="T50" s="99"/>
      <c r="U50" s="99"/>
      <c r="V50" s="146"/>
      <c r="W50" s="147"/>
      <c r="X50" s="147"/>
      <c r="Y50" s="99"/>
      <c r="Z50" s="99"/>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row>
    <row r="51" spans="1:58" ht="20.25" customHeight="1">
      <c r="A51" s="107"/>
      <c r="B51" s="99"/>
      <c r="C51" s="99"/>
      <c r="D51" s="99"/>
      <c r="E51" s="99"/>
      <c r="F51" s="99"/>
      <c r="G51" s="99"/>
      <c r="H51" s="99"/>
      <c r="I51" s="99"/>
      <c r="J51" s="99"/>
      <c r="K51" s="99"/>
      <c r="L51" s="99"/>
      <c r="M51" s="99"/>
      <c r="N51" s="106"/>
      <c r="O51" s="99"/>
      <c r="P51" s="99"/>
      <c r="Q51" s="99"/>
      <c r="R51" s="99"/>
      <c r="S51" s="99"/>
      <c r="T51" s="99"/>
      <c r="U51" s="99"/>
      <c r="V51" s="146"/>
      <c r="W51" s="147"/>
      <c r="X51" s="147"/>
      <c r="Y51" s="99"/>
      <c r="Z51" s="99"/>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row>
    <row r="52" spans="1:58" ht="20.25" customHeight="1">
      <c r="C52" s="148"/>
      <c r="D52" s="148"/>
      <c r="T52" s="148"/>
      <c r="AJ52" s="149"/>
      <c r="AK52" s="150"/>
      <c r="AL52" s="150"/>
      <c r="BE52" s="150"/>
    </row>
    <row r="53" spans="1:58" ht="20.25" customHeight="1">
      <c r="C53" s="148"/>
      <c r="D53" s="148"/>
      <c r="U53" s="148"/>
      <c r="AK53" s="149"/>
      <c r="AL53" s="150"/>
      <c r="AM53" s="150"/>
      <c r="BF53" s="150"/>
    </row>
    <row r="54" spans="1:58" ht="20.25" customHeight="1">
      <c r="D54" s="148"/>
      <c r="U54" s="148"/>
      <c r="AK54" s="149"/>
      <c r="AL54" s="150"/>
      <c r="AM54" s="150"/>
      <c r="BF54" s="150"/>
    </row>
    <row r="55" spans="1:58" ht="20.25" customHeight="1">
      <c r="C55" s="148"/>
      <c r="D55" s="148"/>
      <c r="U55" s="148"/>
      <c r="AK55" s="149"/>
      <c r="AL55" s="150"/>
      <c r="AM55" s="150"/>
      <c r="BF55" s="150"/>
    </row>
    <row r="56" spans="1:58" ht="20.25" customHeight="1">
      <c r="C56" s="149"/>
      <c r="D56" s="149"/>
      <c r="E56" s="149"/>
      <c r="F56" s="149"/>
      <c r="G56" s="149"/>
      <c r="H56" s="149"/>
      <c r="I56" s="149"/>
      <c r="J56" s="149"/>
      <c r="K56" s="149"/>
      <c r="L56" s="149"/>
      <c r="M56" s="149"/>
      <c r="N56" s="149"/>
      <c r="O56" s="149"/>
      <c r="P56" s="149"/>
      <c r="Q56" s="149"/>
      <c r="R56" s="149"/>
      <c r="S56" s="149"/>
      <c r="T56" s="149"/>
      <c r="U56" s="150"/>
      <c r="V56" s="150"/>
      <c r="W56" s="149"/>
      <c r="X56" s="149"/>
      <c r="Y56" s="149"/>
      <c r="Z56" s="149"/>
      <c r="AA56" s="149"/>
      <c r="AB56" s="149"/>
      <c r="AC56" s="149"/>
      <c r="AD56" s="149"/>
      <c r="AE56" s="149"/>
      <c r="AF56" s="149"/>
      <c r="AG56" s="149"/>
      <c r="AH56" s="149"/>
      <c r="AI56" s="149"/>
      <c r="AJ56" s="149"/>
      <c r="AK56" s="149"/>
      <c r="AL56" s="150"/>
      <c r="AM56" s="150"/>
      <c r="BF56" s="150"/>
    </row>
    <row r="57" spans="1:58" ht="20.25" customHeight="1">
      <c r="C57" s="149"/>
      <c r="D57" s="149"/>
      <c r="E57" s="149"/>
      <c r="F57" s="149"/>
      <c r="G57" s="149"/>
      <c r="H57" s="149"/>
      <c r="I57" s="149"/>
      <c r="J57" s="149"/>
      <c r="K57" s="149"/>
      <c r="L57" s="149"/>
      <c r="M57" s="149"/>
      <c r="N57" s="149"/>
      <c r="O57" s="149"/>
      <c r="P57" s="149"/>
      <c r="Q57" s="149"/>
      <c r="R57" s="149"/>
      <c r="S57" s="149"/>
      <c r="T57" s="149"/>
      <c r="U57" s="150"/>
      <c r="V57" s="150"/>
      <c r="W57" s="149"/>
      <c r="X57" s="149"/>
      <c r="Y57" s="149"/>
      <c r="Z57" s="149"/>
      <c r="AA57" s="149"/>
      <c r="AB57" s="149"/>
      <c r="AC57" s="149"/>
      <c r="AD57" s="149"/>
      <c r="AE57" s="149"/>
      <c r="AF57" s="149"/>
      <c r="AG57" s="149"/>
      <c r="AH57" s="149"/>
      <c r="AI57" s="149"/>
      <c r="AJ57" s="149"/>
      <c r="AK57" s="149"/>
      <c r="AL57" s="150"/>
      <c r="AM57" s="150"/>
      <c r="BF57" s="15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6"/>
  <conditionalFormatting sqref="C45:F45">
    <cfRule type="expression" dxfId="5" priority="1">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P14:AX31">
    <cfRule type="expression" dxfId="3" priority="3">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31"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errorStyle="warning" allowBlank="1" showInputMessage="1" error="リストにない場合のみ、入力してください。" sqref="G14:K31" xr:uid="{00000000-0002-0000-0400-000003000000}">
      <formula1>INDIRECT(C14)</formula1>
    </dataValidation>
    <dataValidation type="list" allowBlank="1" showInputMessage="1" sqref="C14:D31" xr:uid="{00000000-0002-0000-0400-000004000000}">
      <formula1>職種</formula1>
    </dataValidation>
    <dataValidation type="decimal" allowBlank="1" showInputMessage="1" showErrorMessage="1" error="入力可能範囲　32～40" sqref="AV5" xr:uid="{00000000-0002-0000-0400-000005000000}">
      <formula1>32</formula1>
      <formula2>40</formula2>
    </dataValidation>
    <dataValidation type="list" allowBlank="1" showInputMessage="1" showErrorMessage="1" sqref="J42:K42" xr:uid="{00000000-0002-0000-0400-000006000000}">
      <formula1>"週,暦月"</formula1>
    </dataValidation>
    <dataValidation type="list" allowBlank="1" showInputMessage="1" showErrorMessage="1" sqref="AZ3" xr:uid="{00000000-0002-0000-04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B1:BF57"/>
  <sheetViews>
    <sheetView showGridLines="0" view="pageBreakPreview" zoomScaleNormal="55" zoomScaleSheetLayoutView="100" workbookViewId="0">
      <selection activeCell="F19" sqref="F19"/>
    </sheetView>
  </sheetViews>
  <sheetFormatPr defaultColWidth="4.5" defaultRowHeight="20.25" customHeight="1"/>
  <cols>
    <col min="1" max="1" width="1.375" style="107" customWidth="1"/>
    <col min="2" max="56" width="5.625" style="107" customWidth="1"/>
    <col min="57" max="16384" width="4.5" style="107"/>
  </cols>
  <sheetData>
    <row r="1" spans="2:57" s="76" customFormat="1" ht="20.25" customHeight="1">
      <c r="C1" s="77" t="s">
        <v>119</v>
      </c>
      <c r="D1" s="77"/>
      <c r="G1" s="78" t="s">
        <v>206</v>
      </c>
      <c r="J1" s="77"/>
      <c r="K1" s="77"/>
      <c r="L1" s="77"/>
      <c r="M1" s="77"/>
      <c r="AK1" s="79" t="s">
        <v>121</v>
      </c>
      <c r="AL1" s="79" t="s">
        <v>207</v>
      </c>
      <c r="AM1" s="782" t="s">
        <v>266</v>
      </c>
      <c r="AN1" s="782"/>
      <c r="AO1" s="782"/>
      <c r="AP1" s="782"/>
      <c r="AQ1" s="782"/>
      <c r="AR1" s="782"/>
      <c r="AS1" s="782"/>
      <c r="AT1" s="782"/>
      <c r="AU1" s="782"/>
      <c r="AV1" s="782"/>
      <c r="AW1" s="782"/>
      <c r="AX1" s="782"/>
      <c r="AY1" s="782"/>
      <c r="AZ1" s="782"/>
      <c r="BA1" s="782"/>
      <c r="BB1" s="80" t="s">
        <v>124</v>
      </c>
    </row>
    <row r="2" spans="2:57" s="82" customFormat="1" ht="20.25" customHeight="1">
      <c r="D2" s="78"/>
      <c r="H2" s="78"/>
      <c r="I2" s="79"/>
      <c r="J2" s="79"/>
      <c r="K2" s="79"/>
      <c r="L2" s="79"/>
      <c r="M2" s="79"/>
      <c r="T2" s="79" t="s">
        <v>125</v>
      </c>
      <c r="U2" s="783">
        <v>6</v>
      </c>
      <c r="V2" s="783"/>
      <c r="W2" s="79" t="s">
        <v>126</v>
      </c>
      <c r="X2" s="784">
        <f>IF(U2=0,"",YEAR(DATE(2018+U2,1,1)))</f>
        <v>2024</v>
      </c>
      <c r="Y2" s="784"/>
      <c r="Z2" s="82" t="s">
        <v>208</v>
      </c>
      <c r="AA2" s="82" t="s">
        <v>128</v>
      </c>
      <c r="AB2" s="783">
        <v>4</v>
      </c>
      <c r="AC2" s="783"/>
      <c r="AD2" s="82" t="s">
        <v>129</v>
      </c>
      <c r="AJ2" s="80"/>
      <c r="AK2" s="79" t="s">
        <v>130</v>
      </c>
      <c r="AL2" s="79" t="s">
        <v>122</v>
      </c>
      <c r="AM2" s="783"/>
      <c r="AN2" s="783"/>
      <c r="AO2" s="783"/>
      <c r="AP2" s="783"/>
      <c r="AQ2" s="783"/>
      <c r="AR2" s="783"/>
      <c r="AS2" s="783"/>
      <c r="AT2" s="783"/>
      <c r="AU2" s="783"/>
      <c r="AV2" s="783"/>
      <c r="AW2" s="783"/>
      <c r="AX2" s="783"/>
      <c r="AY2" s="783"/>
      <c r="AZ2" s="783"/>
      <c r="BA2" s="783"/>
      <c r="BB2" s="80" t="s">
        <v>209</v>
      </c>
      <c r="BC2" s="79"/>
      <c r="BD2" s="79"/>
      <c r="BE2" s="79"/>
    </row>
    <row r="3" spans="2:57" s="82" customFormat="1" ht="20.25" customHeight="1">
      <c r="D3" s="78"/>
      <c r="H3" s="78"/>
      <c r="I3" s="79"/>
      <c r="J3" s="79"/>
      <c r="K3" s="79"/>
      <c r="L3" s="79"/>
      <c r="M3" s="79"/>
      <c r="T3" s="85"/>
      <c r="U3" s="86"/>
      <c r="V3" s="86"/>
      <c r="W3" s="87"/>
      <c r="X3" s="86"/>
      <c r="Y3" s="86"/>
      <c r="Z3" s="88"/>
      <c r="AA3" s="88"/>
      <c r="AB3" s="86"/>
      <c r="AC3" s="86"/>
      <c r="AD3" s="89"/>
      <c r="AJ3" s="80"/>
      <c r="AK3" s="79"/>
      <c r="AL3" s="79"/>
      <c r="AM3" s="90"/>
      <c r="AN3" s="90"/>
      <c r="AO3" s="90"/>
      <c r="AP3" s="90"/>
      <c r="AQ3" s="90"/>
      <c r="AR3" s="90"/>
      <c r="AS3" s="90"/>
      <c r="AT3" s="90"/>
      <c r="AU3" s="90"/>
      <c r="AV3" s="90"/>
      <c r="AW3" s="90"/>
      <c r="AX3" s="90"/>
      <c r="AY3" s="91" t="s">
        <v>210</v>
      </c>
      <c r="AZ3" s="785" t="s">
        <v>134</v>
      </c>
      <c r="BA3" s="785"/>
      <c r="BB3" s="785"/>
      <c r="BC3" s="785"/>
      <c r="BD3" s="79"/>
      <c r="BE3" s="79"/>
    </row>
    <row r="4" spans="2:57" s="82" customFormat="1" ht="20.25" customHeight="1">
      <c r="B4" s="92"/>
      <c r="C4" s="92"/>
      <c r="D4" s="92"/>
      <c r="E4" s="92"/>
      <c r="F4" s="92"/>
      <c r="G4" s="92"/>
      <c r="H4" s="92"/>
      <c r="I4" s="92"/>
      <c r="J4" s="93"/>
      <c r="K4" s="94"/>
      <c r="L4" s="94"/>
      <c r="M4" s="94"/>
      <c r="N4" s="94"/>
      <c r="O4" s="94"/>
      <c r="P4" s="95"/>
      <c r="Q4" s="94"/>
      <c r="R4" s="94"/>
      <c r="Z4" s="88"/>
      <c r="AA4" s="88"/>
      <c r="AB4" s="86"/>
      <c r="AC4" s="86"/>
      <c r="AD4" s="89"/>
      <c r="AJ4" s="80"/>
      <c r="AK4" s="79"/>
      <c r="AL4" s="79"/>
      <c r="AM4" s="90"/>
      <c r="AN4" s="90"/>
      <c r="AO4" s="90"/>
      <c r="AP4" s="90"/>
      <c r="AQ4" s="90"/>
      <c r="AR4" s="90"/>
      <c r="AS4" s="90"/>
      <c r="AT4" s="90"/>
      <c r="AU4" s="90"/>
      <c r="AV4" s="90"/>
      <c r="AW4" s="90"/>
      <c r="AX4" s="90"/>
      <c r="AY4" s="91" t="s">
        <v>211</v>
      </c>
      <c r="AZ4" s="785" t="s">
        <v>136</v>
      </c>
      <c r="BA4" s="785"/>
      <c r="BB4" s="785"/>
      <c r="BC4" s="785"/>
      <c r="BD4" s="79"/>
      <c r="BE4" s="79"/>
    </row>
    <row r="5" spans="2:57" s="82" customFormat="1" ht="20.25" customHeight="1">
      <c r="B5" s="96"/>
      <c r="C5" s="96"/>
      <c r="D5" s="96"/>
      <c r="E5" s="96"/>
      <c r="F5" s="96"/>
      <c r="G5" s="96"/>
      <c r="H5" s="96"/>
      <c r="I5" s="96"/>
      <c r="J5" s="94"/>
      <c r="K5" s="97"/>
      <c r="L5" s="98"/>
      <c r="M5" s="98"/>
      <c r="N5" s="98"/>
      <c r="O5" s="98"/>
      <c r="P5" s="96"/>
      <c r="Q5" s="92"/>
      <c r="R5" s="92"/>
      <c r="S5" s="76"/>
      <c r="Z5" s="88"/>
      <c r="AA5" s="88"/>
      <c r="AB5" s="86"/>
      <c r="AC5" s="86"/>
      <c r="AD5" s="76"/>
      <c r="AE5" s="76"/>
      <c r="AF5" s="76"/>
      <c r="AG5" s="76"/>
      <c r="AJ5" s="76" t="s">
        <v>137</v>
      </c>
      <c r="AK5" s="76"/>
      <c r="AL5" s="76"/>
      <c r="AM5" s="76"/>
      <c r="AN5" s="76"/>
      <c r="AO5" s="76"/>
      <c r="AP5" s="76"/>
      <c r="AQ5" s="76"/>
      <c r="AR5" s="92"/>
      <c r="AS5" s="92"/>
      <c r="AT5" s="99"/>
      <c r="AU5" s="76"/>
      <c r="AV5" s="748">
        <v>40</v>
      </c>
      <c r="AW5" s="749"/>
      <c r="AX5" s="99" t="s">
        <v>138</v>
      </c>
      <c r="AY5" s="76"/>
      <c r="AZ5" s="748">
        <v>160</v>
      </c>
      <c r="BA5" s="749"/>
      <c r="BB5" s="99" t="s">
        <v>139</v>
      </c>
      <c r="BC5" s="76"/>
      <c r="BE5" s="79"/>
    </row>
    <row r="6" spans="2:57" s="82" customFormat="1" ht="20.25" customHeight="1">
      <c r="B6" s="96"/>
      <c r="C6" s="96"/>
      <c r="D6" s="96"/>
      <c r="E6" s="96"/>
      <c r="F6" s="96"/>
      <c r="G6" s="96"/>
      <c r="H6" s="96"/>
      <c r="I6" s="96"/>
      <c r="J6" s="94"/>
      <c r="K6" s="97"/>
      <c r="L6" s="98"/>
      <c r="M6" s="98"/>
      <c r="N6" s="98"/>
      <c r="O6" s="98"/>
      <c r="P6" s="96"/>
      <c r="Q6" s="92"/>
      <c r="R6" s="92"/>
      <c r="S6" s="76"/>
      <c r="Z6" s="88"/>
      <c r="AA6" s="88"/>
      <c r="AB6" s="86"/>
      <c r="AC6" s="86"/>
      <c r="AD6" s="76"/>
      <c r="AE6" s="76"/>
      <c r="AF6" s="76"/>
      <c r="AG6" s="76"/>
      <c r="AJ6" s="76"/>
      <c r="AK6" s="76"/>
      <c r="AL6" s="76"/>
      <c r="AM6" s="76"/>
      <c r="AN6" s="76"/>
      <c r="AO6" s="76"/>
      <c r="AP6" s="76"/>
      <c r="AQ6" s="76" t="s">
        <v>140</v>
      </c>
      <c r="AR6" s="76"/>
      <c r="AS6" s="100"/>
      <c r="AT6" s="100"/>
      <c r="AU6" s="100"/>
      <c r="AV6" s="76"/>
      <c r="AW6" s="76"/>
      <c r="AX6" s="101"/>
      <c r="AY6" s="76"/>
      <c r="AZ6" s="748">
        <v>100</v>
      </c>
      <c r="BA6" s="749"/>
      <c r="BB6" s="99" t="s">
        <v>141</v>
      </c>
      <c r="BC6" s="76"/>
      <c r="BE6" s="79"/>
    </row>
    <row r="7" spans="2:57" s="82" customFormat="1" ht="20.25" customHeight="1">
      <c r="B7" s="96"/>
      <c r="C7" s="96"/>
      <c r="D7" s="96"/>
      <c r="E7" s="96"/>
      <c r="F7" s="96"/>
      <c r="G7" s="96"/>
      <c r="H7" s="96"/>
      <c r="I7" s="96"/>
      <c r="J7" s="96"/>
      <c r="K7" s="102"/>
      <c r="L7" s="102"/>
      <c r="M7" s="102"/>
      <c r="N7" s="96"/>
      <c r="O7" s="103"/>
      <c r="P7" s="104"/>
      <c r="Q7" s="104"/>
      <c r="R7" s="105"/>
      <c r="S7" s="100"/>
      <c r="Z7" s="88"/>
      <c r="AA7" s="88"/>
      <c r="AB7" s="86"/>
      <c r="AC7" s="86"/>
      <c r="AD7" s="99"/>
      <c r="AE7" s="76"/>
      <c r="AF7" s="76"/>
      <c r="AG7" s="76"/>
      <c r="AL7" s="76"/>
      <c r="AM7" s="76"/>
      <c r="AN7" s="106"/>
      <c r="AO7" s="101"/>
      <c r="AP7" s="101"/>
      <c r="AQ7" s="100"/>
      <c r="AR7" s="100"/>
      <c r="AS7" s="100"/>
      <c r="AT7" s="100"/>
      <c r="AU7" s="100"/>
      <c r="AV7" s="100"/>
      <c r="AW7" s="76" t="s">
        <v>142</v>
      </c>
      <c r="AX7" s="76"/>
      <c r="AY7" s="76"/>
      <c r="AZ7" s="750">
        <f>DAY(EOMONTH(DATE(X2,AB2,1),0))</f>
        <v>30</v>
      </c>
      <c r="BA7" s="751"/>
      <c r="BB7" s="99" t="s">
        <v>143</v>
      </c>
      <c r="BE7" s="79"/>
    </row>
    <row r="8" spans="2:57" ht="5.0999999999999996" customHeight="1" thickBot="1">
      <c r="C8" s="108"/>
      <c r="D8" s="108"/>
      <c r="S8" s="108"/>
      <c r="AJ8" s="108"/>
      <c r="BC8" s="109"/>
      <c r="BD8" s="109"/>
      <c r="BE8" s="109"/>
    </row>
    <row r="9" spans="2:57" ht="20.25" customHeight="1" thickBot="1">
      <c r="B9" s="752" t="s">
        <v>212</v>
      </c>
      <c r="C9" s="755" t="s">
        <v>213</v>
      </c>
      <c r="D9" s="756"/>
      <c r="E9" s="761" t="s">
        <v>146</v>
      </c>
      <c r="F9" s="756"/>
      <c r="G9" s="761" t="s">
        <v>147</v>
      </c>
      <c r="H9" s="755"/>
      <c r="I9" s="755"/>
      <c r="J9" s="755"/>
      <c r="K9" s="756"/>
      <c r="L9" s="761" t="s">
        <v>148</v>
      </c>
      <c r="M9" s="755"/>
      <c r="N9" s="755"/>
      <c r="O9" s="764"/>
      <c r="P9" s="767" t="s">
        <v>214</v>
      </c>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9" t="str">
        <f>IF(AZ3="４週","(10)1～4週目の勤務時間数合計","(10)1か月の勤務時間数合計")</f>
        <v>(10)1～4週目の勤務時間数合計</v>
      </c>
      <c r="AV9" s="770"/>
      <c r="AW9" s="769" t="s">
        <v>150</v>
      </c>
      <c r="AX9" s="770"/>
      <c r="AY9" s="777" t="s">
        <v>151</v>
      </c>
      <c r="AZ9" s="777"/>
      <c r="BA9" s="777"/>
      <c r="BB9" s="777"/>
      <c r="BC9" s="777"/>
      <c r="BD9" s="777"/>
    </row>
    <row r="10" spans="2:57" ht="20.25" customHeight="1" thickBot="1">
      <c r="B10" s="753"/>
      <c r="C10" s="757"/>
      <c r="D10" s="758"/>
      <c r="E10" s="762"/>
      <c r="F10" s="758"/>
      <c r="G10" s="762"/>
      <c r="H10" s="757"/>
      <c r="I10" s="757"/>
      <c r="J10" s="757"/>
      <c r="K10" s="758"/>
      <c r="L10" s="762"/>
      <c r="M10" s="757"/>
      <c r="N10" s="757"/>
      <c r="O10" s="765"/>
      <c r="P10" s="779" t="s">
        <v>152</v>
      </c>
      <c r="Q10" s="780"/>
      <c r="R10" s="780"/>
      <c r="S10" s="780"/>
      <c r="T10" s="780"/>
      <c r="U10" s="780"/>
      <c r="V10" s="781"/>
      <c r="W10" s="779" t="s">
        <v>153</v>
      </c>
      <c r="X10" s="780"/>
      <c r="Y10" s="780"/>
      <c r="Z10" s="780"/>
      <c r="AA10" s="780"/>
      <c r="AB10" s="780"/>
      <c r="AC10" s="781"/>
      <c r="AD10" s="779" t="s">
        <v>154</v>
      </c>
      <c r="AE10" s="780"/>
      <c r="AF10" s="780"/>
      <c r="AG10" s="780"/>
      <c r="AH10" s="780"/>
      <c r="AI10" s="780"/>
      <c r="AJ10" s="781"/>
      <c r="AK10" s="779" t="s">
        <v>155</v>
      </c>
      <c r="AL10" s="780"/>
      <c r="AM10" s="780"/>
      <c r="AN10" s="780"/>
      <c r="AO10" s="780"/>
      <c r="AP10" s="780"/>
      <c r="AQ10" s="781"/>
      <c r="AR10" s="779" t="s">
        <v>156</v>
      </c>
      <c r="AS10" s="780"/>
      <c r="AT10" s="781"/>
      <c r="AU10" s="771"/>
      <c r="AV10" s="772"/>
      <c r="AW10" s="771"/>
      <c r="AX10" s="772"/>
      <c r="AY10" s="777"/>
      <c r="AZ10" s="777"/>
      <c r="BA10" s="777"/>
      <c r="BB10" s="777"/>
      <c r="BC10" s="777"/>
      <c r="BD10" s="777"/>
    </row>
    <row r="11" spans="2:57" ht="20.25" customHeight="1" thickBot="1">
      <c r="B11" s="753"/>
      <c r="C11" s="757"/>
      <c r="D11" s="758"/>
      <c r="E11" s="762"/>
      <c r="F11" s="758"/>
      <c r="G11" s="762"/>
      <c r="H11" s="757"/>
      <c r="I11" s="757"/>
      <c r="J11" s="757"/>
      <c r="K11" s="758"/>
      <c r="L11" s="762"/>
      <c r="M11" s="757"/>
      <c r="N11" s="757"/>
      <c r="O11" s="765"/>
      <c r="P11" s="112">
        <f>DAY(DATE($X$2,$AB$2,1))</f>
        <v>1</v>
      </c>
      <c r="Q11" s="113">
        <f>DAY(DATE($X$2,$AB$2,2))</f>
        <v>2</v>
      </c>
      <c r="R11" s="113">
        <f>DAY(DATE($X$2,$AB$2,3))</f>
        <v>3</v>
      </c>
      <c r="S11" s="113">
        <f>DAY(DATE($X$2,$AB$2,4))</f>
        <v>4</v>
      </c>
      <c r="T11" s="113">
        <f>DAY(DATE($X$2,$AB$2,5))</f>
        <v>5</v>
      </c>
      <c r="U11" s="113">
        <f>DAY(DATE($X$2,$AB$2,6))</f>
        <v>6</v>
      </c>
      <c r="V11" s="114">
        <f>DAY(DATE($X$2,$AB$2,7))</f>
        <v>7</v>
      </c>
      <c r="W11" s="112">
        <f>DAY(DATE($X$2,$AB$2,8))</f>
        <v>8</v>
      </c>
      <c r="X11" s="113">
        <f>DAY(DATE($X$2,$AB$2,9))</f>
        <v>9</v>
      </c>
      <c r="Y11" s="113">
        <f>DAY(DATE($X$2,$AB$2,10))</f>
        <v>10</v>
      </c>
      <c r="Z11" s="113">
        <f>DAY(DATE($X$2,$AB$2,11))</f>
        <v>11</v>
      </c>
      <c r="AA11" s="113">
        <f>DAY(DATE($X$2,$AB$2,12))</f>
        <v>12</v>
      </c>
      <c r="AB11" s="113">
        <f>DAY(DATE($X$2,$AB$2,13))</f>
        <v>13</v>
      </c>
      <c r="AC11" s="114">
        <f>DAY(DATE($X$2,$AB$2,14))</f>
        <v>14</v>
      </c>
      <c r="AD11" s="112">
        <f>DAY(DATE($X$2,$AB$2,15))</f>
        <v>15</v>
      </c>
      <c r="AE11" s="113">
        <f>DAY(DATE($X$2,$AB$2,16))</f>
        <v>16</v>
      </c>
      <c r="AF11" s="113">
        <f>DAY(DATE($X$2,$AB$2,17))</f>
        <v>17</v>
      </c>
      <c r="AG11" s="113">
        <f>DAY(DATE($X$2,$AB$2,18))</f>
        <v>18</v>
      </c>
      <c r="AH11" s="113">
        <f>DAY(DATE($X$2,$AB$2,19))</f>
        <v>19</v>
      </c>
      <c r="AI11" s="113">
        <f>DAY(DATE($X$2,$AB$2,20))</f>
        <v>20</v>
      </c>
      <c r="AJ11" s="114">
        <f>DAY(DATE($X$2,$AB$2,21))</f>
        <v>21</v>
      </c>
      <c r="AK11" s="112">
        <f>DAY(DATE($X$2,$AB$2,22))</f>
        <v>22</v>
      </c>
      <c r="AL11" s="113">
        <f>DAY(DATE($X$2,$AB$2,23))</f>
        <v>23</v>
      </c>
      <c r="AM11" s="113">
        <f>DAY(DATE($X$2,$AB$2,24))</f>
        <v>24</v>
      </c>
      <c r="AN11" s="113">
        <f>DAY(DATE($X$2,$AB$2,25))</f>
        <v>25</v>
      </c>
      <c r="AO11" s="113">
        <f>DAY(DATE($X$2,$AB$2,26))</f>
        <v>26</v>
      </c>
      <c r="AP11" s="113">
        <f>DAY(DATE($X$2,$AB$2,27))</f>
        <v>27</v>
      </c>
      <c r="AQ11" s="114">
        <f>DAY(DATE($X$2,$AB$2,28))</f>
        <v>28</v>
      </c>
      <c r="AR11" s="112" t="str">
        <f>IF(AZ3="暦月",IF(DAY(DATE($X$2,$AB$2,29))=29,29,""),"")</f>
        <v/>
      </c>
      <c r="AS11" s="113" t="str">
        <f>IF(AZ3="暦月",IF(DAY(DATE($X$2,$AB$2,30))=30,30,""),"")</f>
        <v/>
      </c>
      <c r="AT11" s="151" t="str">
        <f>IF(AZ3="暦月",IF(DAY(DATE($X$2,$AB$2,31))=31,31,""),"")</f>
        <v/>
      </c>
      <c r="AU11" s="771"/>
      <c r="AV11" s="772"/>
      <c r="AW11" s="771"/>
      <c r="AX11" s="772"/>
      <c r="AY11" s="777"/>
      <c r="AZ11" s="777"/>
      <c r="BA11" s="777"/>
      <c r="BB11" s="777"/>
      <c r="BC11" s="777"/>
      <c r="BD11" s="777"/>
    </row>
    <row r="12" spans="2:57" ht="20.25" hidden="1" customHeight="1" thickBot="1">
      <c r="B12" s="753"/>
      <c r="C12" s="757"/>
      <c r="D12" s="758"/>
      <c r="E12" s="762"/>
      <c r="F12" s="758"/>
      <c r="G12" s="762"/>
      <c r="H12" s="757"/>
      <c r="I12" s="757"/>
      <c r="J12" s="757"/>
      <c r="K12" s="758"/>
      <c r="L12" s="762"/>
      <c r="M12" s="757"/>
      <c r="N12" s="757"/>
      <c r="O12" s="765"/>
      <c r="P12" s="112">
        <f>WEEKDAY(DATE($X$2,$AB$2,1))</f>
        <v>2</v>
      </c>
      <c r="Q12" s="113">
        <f>WEEKDAY(DATE($X$2,$AB$2,2))</f>
        <v>3</v>
      </c>
      <c r="R12" s="113">
        <f>WEEKDAY(DATE($X$2,$AB$2,3))</f>
        <v>4</v>
      </c>
      <c r="S12" s="113">
        <f>WEEKDAY(DATE($X$2,$AB$2,4))</f>
        <v>5</v>
      </c>
      <c r="T12" s="113">
        <f>WEEKDAY(DATE($X$2,$AB$2,5))</f>
        <v>6</v>
      </c>
      <c r="U12" s="113">
        <f>WEEKDAY(DATE($X$2,$AB$2,6))</f>
        <v>7</v>
      </c>
      <c r="V12" s="114">
        <f>WEEKDAY(DATE($X$2,$AB$2,7))</f>
        <v>1</v>
      </c>
      <c r="W12" s="112">
        <f>WEEKDAY(DATE($X$2,$AB$2,8))</f>
        <v>2</v>
      </c>
      <c r="X12" s="113">
        <f>WEEKDAY(DATE($X$2,$AB$2,9))</f>
        <v>3</v>
      </c>
      <c r="Y12" s="113">
        <f>WEEKDAY(DATE($X$2,$AB$2,10))</f>
        <v>4</v>
      </c>
      <c r="Z12" s="113">
        <f>WEEKDAY(DATE($X$2,$AB$2,11))</f>
        <v>5</v>
      </c>
      <c r="AA12" s="113">
        <f>WEEKDAY(DATE($X$2,$AB$2,12))</f>
        <v>6</v>
      </c>
      <c r="AB12" s="113">
        <f>WEEKDAY(DATE($X$2,$AB$2,13))</f>
        <v>7</v>
      </c>
      <c r="AC12" s="114">
        <f>WEEKDAY(DATE($X$2,$AB$2,14))</f>
        <v>1</v>
      </c>
      <c r="AD12" s="112">
        <f>WEEKDAY(DATE($X$2,$AB$2,15))</f>
        <v>2</v>
      </c>
      <c r="AE12" s="113">
        <f>WEEKDAY(DATE($X$2,$AB$2,16))</f>
        <v>3</v>
      </c>
      <c r="AF12" s="113">
        <f>WEEKDAY(DATE($X$2,$AB$2,17))</f>
        <v>4</v>
      </c>
      <c r="AG12" s="113">
        <f>WEEKDAY(DATE($X$2,$AB$2,18))</f>
        <v>5</v>
      </c>
      <c r="AH12" s="113">
        <f>WEEKDAY(DATE($X$2,$AB$2,19))</f>
        <v>6</v>
      </c>
      <c r="AI12" s="113">
        <f>WEEKDAY(DATE($X$2,$AB$2,20))</f>
        <v>7</v>
      </c>
      <c r="AJ12" s="114">
        <f>WEEKDAY(DATE($X$2,$AB$2,21))</f>
        <v>1</v>
      </c>
      <c r="AK12" s="112">
        <f>WEEKDAY(DATE($X$2,$AB$2,22))</f>
        <v>2</v>
      </c>
      <c r="AL12" s="113">
        <f>WEEKDAY(DATE($X$2,$AB$2,23))</f>
        <v>3</v>
      </c>
      <c r="AM12" s="113">
        <f>WEEKDAY(DATE($X$2,$AB$2,24))</f>
        <v>4</v>
      </c>
      <c r="AN12" s="113">
        <f>WEEKDAY(DATE($X$2,$AB$2,25))</f>
        <v>5</v>
      </c>
      <c r="AO12" s="113">
        <f>WEEKDAY(DATE($X$2,$AB$2,26))</f>
        <v>6</v>
      </c>
      <c r="AP12" s="113">
        <f>WEEKDAY(DATE($X$2,$AB$2,27))</f>
        <v>7</v>
      </c>
      <c r="AQ12" s="114">
        <f>WEEKDAY(DATE($X$2,$AB$2,28))</f>
        <v>1</v>
      </c>
      <c r="AR12" s="112">
        <f>IF(AR11=29,WEEKDAY(DATE($X$2,$AB$2,29)),0)</f>
        <v>0</v>
      </c>
      <c r="AS12" s="113">
        <f>IF(AS11=30,WEEKDAY(DATE($X$2,$AB$2,30)),0)</f>
        <v>0</v>
      </c>
      <c r="AT12" s="151">
        <f>IF(AT11=31,WEEKDAY(DATE($X$2,$AB$2,31)),0)</f>
        <v>0</v>
      </c>
      <c r="AU12" s="773"/>
      <c r="AV12" s="774"/>
      <c r="AW12" s="773"/>
      <c r="AX12" s="774"/>
      <c r="AY12" s="778"/>
      <c r="AZ12" s="778"/>
      <c r="BA12" s="778"/>
      <c r="BB12" s="778"/>
      <c r="BC12" s="778"/>
      <c r="BD12" s="778"/>
    </row>
    <row r="13" spans="2:57" ht="20.25" customHeight="1" thickBot="1">
      <c r="B13" s="754"/>
      <c r="C13" s="759"/>
      <c r="D13" s="760"/>
      <c r="E13" s="763"/>
      <c r="F13" s="760"/>
      <c r="G13" s="763"/>
      <c r="H13" s="759"/>
      <c r="I13" s="759"/>
      <c r="J13" s="759"/>
      <c r="K13" s="760"/>
      <c r="L13" s="763"/>
      <c r="M13" s="759"/>
      <c r="N13" s="759"/>
      <c r="O13" s="766"/>
      <c r="P13" s="115" t="str">
        <f>IF(P12=1,"日",IF(P12=2,"月",IF(P12=3,"火",IF(P12=4,"水",IF(P12=5,"木",IF(P12=6,"金","土"))))))</f>
        <v>月</v>
      </c>
      <c r="Q13" s="116" t="str">
        <f t="shared" ref="Q13:AQ13" si="0">IF(Q12=1,"日",IF(Q12=2,"月",IF(Q12=3,"火",IF(Q12=4,"水",IF(Q12=5,"木",IF(Q12=6,"金","土"))))))</f>
        <v>火</v>
      </c>
      <c r="R13" s="116" t="str">
        <f t="shared" si="0"/>
        <v>水</v>
      </c>
      <c r="S13" s="116" t="str">
        <f t="shared" si="0"/>
        <v>木</v>
      </c>
      <c r="T13" s="116" t="str">
        <f t="shared" si="0"/>
        <v>金</v>
      </c>
      <c r="U13" s="116" t="str">
        <f t="shared" si="0"/>
        <v>土</v>
      </c>
      <c r="V13" s="117" t="str">
        <f t="shared" si="0"/>
        <v>日</v>
      </c>
      <c r="W13" s="115" t="str">
        <f t="shared" si="0"/>
        <v>月</v>
      </c>
      <c r="X13" s="116" t="str">
        <f t="shared" si="0"/>
        <v>火</v>
      </c>
      <c r="Y13" s="116" t="str">
        <f t="shared" si="0"/>
        <v>水</v>
      </c>
      <c r="Z13" s="116" t="str">
        <f t="shared" si="0"/>
        <v>木</v>
      </c>
      <c r="AA13" s="116" t="str">
        <f t="shared" si="0"/>
        <v>金</v>
      </c>
      <c r="AB13" s="116" t="str">
        <f t="shared" si="0"/>
        <v>土</v>
      </c>
      <c r="AC13" s="117" t="str">
        <f t="shared" si="0"/>
        <v>日</v>
      </c>
      <c r="AD13" s="115" t="str">
        <f t="shared" si="0"/>
        <v>月</v>
      </c>
      <c r="AE13" s="116" t="str">
        <f t="shared" si="0"/>
        <v>火</v>
      </c>
      <c r="AF13" s="116" t="str">
        <f t="shared" si="0"/>
        <v>水</v>
      </c>
      <c r="AG13" s="116" t="str">
        <f t="shared" si="0"/>
        <v>木</v>
      </c>
      <c r="AH13" s="116" t="str">
        <f t="shared" si="0"/>
        <v>金</v>
      </c>
      <c r="AI13" s="116" t="str">
        <f t="shared" si="0"/>
        <v>土</v>
      </c>
      <c r="AJ13" s="117" t="str">
        <f t="shared" si="0"/>
        <v>日</v>
      </c>
      <c r="AK13" s="115" t="str">
        <f t="shared" si="0"/>
        <v>月</v>
      </c>
      <c r="AL13" s="116" t="str">
        <f t="shared" si="0"/>
        <v>火</v>
      </c>
      <c r="AM13" s="116" t="str">
        <f t="shared" si="0"/>
        <v>水</v>
      </c>
      <c r="AN13" s="116" t="str">
        <f t="shared" si="0"/>
        <v>木</v>
      </c>
      <c r="AO13" s="116" t="str">
        <f t="shared" si="0"/>
        <v>金</v>
      </c>
      <c r="AP13" s="116" t="str">
        <f t="shared" si="0"/>
        <v>土</v>
      </c>
      <c r="AQ13" s="117" t="str">
        <f t="shared" si="0"/>
        <v>日</v>
      </c>
      <c r="AR13" s="116" t="str">
        <f>IF(AR12=1,"日",IF(AR12=2,"月",IF(AR12=3,"火",IF(AR12=4,"水",IF(AR12=5,"木",IF(AR12=6,"金",IF(AR12=0,"","土")))))))</f>
        <v/>
      </c>
      <c r="AS13" s="116" t="str">
        <f>IF(AS12=1,"日",IF(AS12=2,"月",IF(AS12=3,"火",IF(AS12=4,"水",IF(AS12=5,"木",IF(AS12=6,"金",IF(AS12=0,"","土")))))))</f>
        <v/>
      </c>
      <c r="AT13" s="152" t="str">
        <f>IF(AT12=1,"日",IF(AT12=2,"月",IF(AT12=3,"火",IF(AT12=4,"水",IF(AT12=5,"木",IF(AT12=6,"金",IF(AT12=0,"","土")))))))</f>
        <v/>
      </c>
      <c r="AU13" s="775"/>
      <c r="AV13" s="776"/>
      <c r="AW13" s="775"/>
      <c r="AX13" s="776"/>
      <c r="AY13" s="778"/>
      <c r="AZ13" s="778"/>
      <c r="BA13" s="778"/>
      <c r="BB13" s="778"/>
      <c r="BC13" s="778"/>
      <c r="BD13" s="778"/>
    </row>
    <row r="14" spans="2:57" ht="39.950000000000003" customHeight="1">
      <c r="B14" s="118">
        <v>1</v>
      </c>
      <c r="C14" s="734"/>
      <c r="D14" s="735"/>
      <c r="E14" s="736"/>
      <c r="F14" s="737"/>
      <c r="G14" s="738"/>
      <c r="H14" s="739"/>
      <c r="I14" s="739"/>
      <c r="J14" s="739"/>
      <c r="K14" s="740"/>
      <c r="L14" s="741"/>
      <c r="M14" s="742"/>
      <c r="N14" s="742"/>
      <c r="O14" s="743"/>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119"/>
      <c r="AS14" s="120"/>
      <c r="AT14" s="121"/>
      <c r="AU14" s="744">
        <f>IF($AZ$3="４週",SUM(P14:AQ14),IF($AZ$3="暦月",SUM(P14:AT14),""))</f>
        <v>0</v>
      </c>
      <c r="AV14" s="745"/>
      <c r="AW14" s="746">
        <f t="shared" ref="AW14:AW31" si="1">IF($AZ$3="４週",AU14/4,IF($AZ$3="暦月",AU14/($AZ$7/7),""))</f>
        <v>0</v>
      </c>
      <c r="AX14" s="747"/>
      <c r="AY14" s="731"/>
      <c r="AZ14" s="732"/>
      <c r="BA14" s="732"/>
      <c r="BB14" s="732"/>
      <c r="BC14" s="732"/>
      <c r="BD14" s="733"/>
    </row>
    <row r="15" spans="2:57" ht="39.950000000000003" customHeight="1">
      <c r="B15" s="122">
        <f t="shared" ref="B15:B31" si="2">B14+1</f>
        <v>2</v>
      </c>
      <c r="C15" s="717"/>
      <c r="D15" s="718"/>
      <c r="E15" s="719"/>
      <c r="F15" s="720"/>
      <c r="G15" s="721"/>
      <c r="H15" s="722"/>
      <c r="I15" s="722"/>
      <c r="J15" s="722"/>
      <c r="K15" s="723"/>
      <c r="L15" s="724"/>
      <c r="M15" s="725"/>
      <c r="N15" s="725"/>
      <c r="O15" s="726"/>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727">
        <f>IF($AZ$3="４週",SUM(P15:AQ15),IF($AZ$3="暦月",SUM(P15:AT15),""))</f>
        <v>0</v>
      </c>
      <c r="AV15" s="728"/>
      <c r="AW15" s="729">
        <f t="shared" si="1"/>
        <v>0</v>
      </c>
      <c r="AX15" s="730"/>
      <c r="AY15" s="697"/>
      <c r="AZ15" s="698"/>
      <c r="BA15" s="698"/>
      <c r="BB15" s="698"/>
      <c r="BC15" s="698"/>
      <c r="BD15" s="699"/>
    </row>
    <row r="16" spans="2:57" ht="39.950000000000003" customHeight="1">
      <c r="B16" s="122">
        <f t="shared" si="2"/>
        <v>3</v>
      </c>
      <c r="C16" s="717"/>
      <c r="D16" s="718"/>
      <c r="E16" s="719"/>
      <c r="F16" s="720"/>
      <c r="G16" s="721"/>
      <c r="H16" s="722"/>
      <c r="I16" s="722"/>
      <c r="J16" s="722"/>
      <c r="K16" s="723"/>
      <c r="L16" s="724"/>
      <c r="M16" s="725"/>
      <c r="N16" s="725"/>
      <c r="O16" s="726"/>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727">
        <f>IF($AZ$3="４週",SUM(P16:AQ16),IF($AZ$3="暦月",SUM(P16:AT16),""))</f>
        <v>0</v>
      </c>
      <c r="AV16" s="728"/>
      <c r="AW16" s="729">
        <f t="shared" si="1"/>
        <v>0</v>
      </c>
      <c r="AX16" s="730"/>
      <c r="AY16" s="697"/>
      <c r="AZ16" s="698"/>
      <c r="BA16" s="698"/>
      <c r="BB16" s="698"/>
      <c r="BC16" s="698"/>
      <c r="BD16" s="699"/>
    </row>
    <row r="17" spans="2:56" ht="39.950000000000003" customHeight="1">
      <c r="B17" s="122">
        <f t="shared" si="2"/>
        <v>4</v>
      </c>
      <c r="C17" s="717"/>
      <c r="D17" s="718"/>
      <c r="E17" s="719"/>
      <c r="F17" s="720"/>
      <c r="G17" s="721"/>
      <c r="H17" s="722"/>
      <c r="I17" s="722"/>
      <c r="J17" s="722"/>
      <c r="K17" s="723"/>
      <c r="L17" s="724"/>
      <c r="M17" s="725"/>
      <c r="N17" s="725"/>
      <c r="O17" s="726"/>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727">
        <f>IF($AZ$3="４週",SUM(P17:AQ17),IF($AZ$3="暦月",SUM(P17:AT17),""))</f>
        <v>0</v>
      </c>
      <c r="AV17" s="728"/>
      <c r="AW17" s="729">
        <f t="shared" si="1"/>
        <v>0</v>
      </c>
      <c r="AX17" s="730"/>
      <c r="AY17" s="697"/>
      <c r="AZ17" s="698"/>
      <c r="BA17" s="698"/>
      <c r="BB17" s="698"/>
      <c r="BC17" s="698"/>
      <c r="BD17" s="699"/>
    </row>
    <row r="18" spans="2:56" ht="39.950000000000003" customHeight="1">
      <c r="B18" s="122">
        <f t="shared" si="2"/>
        <v>5</v>
      </c>
      <c r="C18" s="717"/>
      <c r="D18" s="718"/>
      <c r="E18" s="719"/>
      <c r="F18" s="720"/>
      <c r="G18" s="721"/>
      <c r="H18" s="722"/>
      <c r="I18" s="722"/>
      <c r="J18" s="722"/>
      <c r="K18" s="723"/>
      <c r="L18" s="724"/>
      <c r="M18" s="725"/>
      <c r="N18" s="725"/>
      <c r="O18" s="726"/>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727">
        <f t="shared" ref="AU18:AU31" si="3">IF($AZ$3="４週",SUM(P18:AQ18),IF($AZ$3="暦月",SUM(P18:AT18),""))</f>
        <v>0</v>
      </c>
      <c r="AV18" s="728"/>
      <c r="AW18" s="729">
        <f t="shared" si="1"/>
        <v>0</v>
      </c>
      <c r="AX18" s="730"/>
      <c r="AY18" s="697"/>
      <c r="AZ18" s="698"/>
      <c r="BA18" s="698"/>
      <c r="BB18" s="698"/>
      <c r="BC18" s="698"/>
      <c r="BD18" s="699"/>
    </row>
    <row r="19" spans="2:56" ht="39.950000000000003" customHeight="1">
      <c r="B19" s="122">
        <f t="shared" si="2"/>
        <v>6</v>
      </c>
      <c r="C19" s="717"/>
      <c r="D19" s="718"/>
      <c r="E19" s="719"/>
      <c r="F19" s="720"/>
      <c r="G19" s="721"/>
      <c r="H19" s="722"/>
      <c r="I19" s="722"/>
      <c r="J19" s="722"/>
      <c r="K19" s="723"/>
      <c r="L19" s="724"/>
      <c r="M19" s="725"/>
      <c r="N19" s="725"/>
      <c r="O19" s="726"/>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727">
        <f t="shared" si="3"/>
        <v>0</v>
      </c>
      <c r="AV19" s="728"/>
      <c r="AW19" s="729">
        <f t="shared" si="1"/>
        <v>0</v>
      </c>
      <c r="AX19" s="730"/>
      <c r="AY19" s="697"/>
      <c r="AZ19" s="698"/>
      <c r="BA19" s="698"/>
      <c r="BB19" s="698"/>
      <c r="BC19" s="698"/>
      <c r="BD19" s="699"/>
    </row>
    <row r="20" spans="2:56" ht="39.950000000000003" customHeight="1">
      <c r="B20" s="122">
        <f t="shared" si="2"/>
        <v>7</v>
      </c>
      <c r="C20" s="717"/>
      <c r="D20" s="718"/>
      <c r="E20" s="719"/>
      <c r="F20" s="720"/>
      <c r="G20" s="721"/>
      <c r="H20" s="722"/>
      <c r="I20" s="722"/>
      <c r="J20" s="722"/>
      <c r="K20" s="723"/>
      <c r="L20" s="724"/>
      <c r="M20" s="725"/>
      <c r="N20" s="725"/>
      <c r="O20" s="726"/>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727">
        <f>IF($AZ$3="４週",SUM(P20:AQ20),IF($AZ$3="暦月",SUM(P20:AT20),""))</f>
        <v>0</v>
      </c>
      <c r="AV20" s="728"/>
      <c r="AW20" s="729">
        <f t="shared" si="1"/>
        <v>0</v>
      </c>
      <c r="AX20" s="730"/>
      <c r="AY20" s="697"/>
      <c r="AZ20" s="698"/>
      <c r="BA20" s="698"/>
      <c r="BB20" s="698"/>
      <c r="BC20" s="698"/>
      <c r="BD20" s="699"/>
    </row>
    <row r="21" spans="2:56" ht="39.950000000000003" customHeight="1">
      <c r="B21" s="122">
        <f t="shared" si="2"/>
        <v>8</v>
      </c>
      <c r="C21" s="717"/>
      <c r="D21" s="718"/>
      <c r="E21" s="719"/>
      <c r="F21" s="720"/>
      <c r="G21" s="721"/>
      <c r="H21" s="722"/>
      <c r="I21" s="722"/>
      <c r="J21" s="722"/>
      <c r="K21" s="723"/>
      <c r="L21" s="724"/>
      <c r="M21" s="725"/>
      <c r="N21" s="725"/>
      <c r="O21" s="726"/>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727">
        <f t="shared" si="3"/>
        <v>0</v>
      </c>
      <c r="AV21" s="728"/>
      <c r="AW21" s="729">
        <f t="shared" si="1"/>
        <v>0</v>
      </c>
      <c r="AX21" s="730"/>
      <c r="AY21" s="697"/>
      <c r="AZ21" s="698"/>
      <c r="BA21" s="698"/>
      <c r="BB21" s="698"/>
      <c r="BC21" s="698"/>
      <c r="BD21" s="699"/>
    </row>
    <row r="22" spans="2:56" ht="39.950000000000003" customHeight="1">
      <c r="B22" s="122">
        <f t="shared" si="2"/>
        <v>9</v>
      </c>
      <c r="C22" s="717"/>
      <c r="D22" s="718"/>
      <c r="E22" s="719"/>
      <c r="F22" s="720"/>
      <c r="G22" s="721"/>
      <c r="H22" s="722"/>
      <c r="I22" s="722"/>
      <c r="J22" s="722"/>
      <c r="K22" s="723"/>
      <c r="L22" s="724"/>
      <c r="M22" s="725"/>
      <c r="N22" s="725"/>
      <c r="O22" s="726"/>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727">
        <f t="shared" si="3"/>
        <v>0</v>
      </c>
      <c r="AV22" s="728"/>
      <c r="AW22" s="729">
        <f t="shared" si="1"/>
        <v>0</v>
      </c>
      <c r="AX22" s="730"/>
      <c r="AY22" s="697"/>
      <c r="AZ22" s="698"/>
      <c r="BA22" s="698"/>
      <c r="BB22" s="698"/>
      <c r="BC22" s="698"/>
      <c r="BD22" s="699"/>
    </row>
    <row r="23" spans="2:56" ht="39.950000000000003" customHeight="1">
      <c r="B23" s="122">
        <f t="shared" si="2"/>
        <v>10</v>
      </c>
      <c r="C23" s="717"/>
      <c r="D23" s="718"/>
      <c r="E23" s="719"/>
      <c r="F23" s="720"/>
      <c r="G23" s="721"/>
      <c r="H23" s="722"/>
      <c r="I23" s="722"/>
      <c r="J23" s="722"/>
      <c r="K23" s="723"/>
      <c r="L23" s="724"/>
      <c r="M23" s="725"/>
      <c r="N23" s="725"/>
      <c r="O23" s="726"/>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727">
        <f t="shared" si="3"/>
        <v>0</v>
      </c>
      <c r="AV23" s="728"/>
      <c r="AW23" s="729">
        <f t="shared" si="1"/>
        <v>0</v>
      </c>
      <c r="AX23" s="730"/>
      <c r="AY23" s="697"/>
      <c r="AZ23" s="698"/>
      <c r="BA23" s="698"/>
      <c r="BB23" s="698"/>
      <c r="BC23" s="698"/>
      <c r="BD23" s="699"/>
    </row>
    <row r="24" spans="2:56" ht="39.950000000000003" customHeight="1">
      <c r="B24" s="122">
        <f t="shared" si="2"/>
        <v>11</v>
      </c>
      <c r="C24" s="717"/>
      <c r="D24" s="718"/>
      <c r="E24" s="719"/>
      <c r="F24" s="720"/>
      <c r="G24" s="721"/>
      <c r="H24" s="722"/>
      <c r="I24" s="722"/>
      <c r="J24" s="722"/>
      <c r="K24" s="723"/>
      <c r="L24" s="724"/>
      <c r="M24" s="725"/>
      <c r="N24" s="725"/>
      <c r="O24" s="726"/>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727">
        <f t="shared" si="3"/>
        <v>0</v>
      </c>
      <c r="AV24" s="728"/>
      <c r="AW24" s="729">
        <f t="shared" si="1"/>
        <v>0</v>
      </c>
      <c r="AX24" s="730"/>
      <c r="AY24" s="697"/>
      <c r="AZ24" s="698"/>
      <c r="BA24" s="698"/>
      <c r="BB24" s="698"/>
      <c r="BC24" s="698"/>
      <c r="BD24" s="699"/>
    </row>
    <row r="25" spans="2:56" ht="39.950000000000003" customHeight="1">
      <c r="B25" s="122">
        <f t="shared" si="2"/>
        <v>12</v>
      </c>
      <c r="C25" s="717"/>
      <c r="D25" s="718"/>
      <c r="E25" s="719"/>
      <c r="F25" s="720"/>
      <c r="G25" s="721"/>
      <c r="H25" s="722"/>
      <c r="I25" s="722"/>
      <c r="J25" s="722"/>
      <c r="K25" s="723"/>
      <c r="L25" s="724"/>
      <c r="M25" s="725"/>
      <c r="N25" s="725"/>
      <c r="O25" s="726"/>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727">
        <f t="shared" si="3"/>
        <v>0</v>
      </c>
      <c r="AV25" s="728"/>
      <c r="AW25" s="729">
        <f t="shared" si="1"/>
        <v>0</v>
      </c>
      <c r="AX25" s="730"/>
      <c r="AY25" s="697"/>
      <c r="AZ25" s="698"/>
      <c r="BA25" s="698"/>
      <c r="BB25" s="698"/>
      <c r="BC25" s="698"/>
      <c r="BD25" s="699"/>
    </row>
    <row r="26" spans="2:56" ht="39.950000000000003" customHeight="1">
      <c r="B26" s="122">
        <f t="shared" si="2"/>
        <v>13</v>
      </c>
      <c r="C26" s="717"/>
      <c r="D26" s="718"/>
      <c r="E26" s="719"/>
      <c r="F26" s="720"/>
      <c r="G26" s="721"/>
      <c r="H26" s="722"/>
      <c r="I26" s="722"/>
      <c r="J26" s="722"/>
      <c r="K26" s="723"/>
      <c r="L26" s="724"/>
      <c r="M26" s="725"/>
      <c r="N26" s="725"/>
      <c r="O26" s="726"/>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727">
        <f t="shared" si="3"/>
        <v>0</v>
      </c>
      <c r="AV26" s="728"/>
      <c r="AW26" s="729">
        <f t="shared" si="1"/>
        <v>0</v>
      </c>
      <c r="AX26" s="730"/>
      <c r="AY26" s="697"/>
      <c r="AZ26" s="698"/>
      <c r="BA26" s="698"/>
      <c r="BB26" s="698"/>
      <c r="BC26" s="698"/>
      <c r="BD26" s="699"/>
    </row>
    <row r="27" spans="2:56" ht="39.950000000000003" customHeight="1">
      <c r="B27" s="122">
        <f t="shared" si="2"/>
        <v>14</v>
      </c>
      <c r="C27" s="717"/>
      <c r="D27" s="718"/>
      <c r="E27" s="719"/>
      <c r="F27" s="720"/>
      <c r="G27" s="721"/>
      <c r="H27" s="722"/>
      <c r="I27" s="722"/>
      <c r="J27" s="722"/>
      <c r="K27" s="723"/>
      <c r="L27" s="724"/>
      <c r="M27" s="725"/>
      <c r="N27" s="725"/>
      <c r="O27" s="726"/>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727">
        <f t="shared" si="3"/>
        <v>0</v>
      </c>
      <c r="AV27" s="728"/>
      <c r="AW27" s="729">
        <f t="shared" si="1"/>
        <v>0</v>
      </c>
      <c r="AX27" s="730"/>
      <c r="AY27" s="697"/>
      <c r="AZ27" s="698"/>
      <c r="BA27" s="698"/>
      <c r="BB27" s="698"/>
      <c r="BC27" s="698"/>
      <c r="BD27" s="699"/>
    </row>
    <row r="28" spans="2:56" ht="39.950000000000003" customHeight="1">
      <c r="B28" s="122">
        <f t="shared" si="2"/>
        <v>15</v>
      </c>
      <c r="C28" s="717"/>
      <c r="D28" s="718"/>
      <c r="E28" s="719"/>
      <c r="F28" s="720"/>
      <c r="G28" s="721"/>
      <c r="H28" s="722"/>
      <c r="I28" s="722"/>
      <c r="J28" s="722"/>
      <c r="K28" s="723"/>
      <c r="L28" s="724"/>
      <c r="M28" s="725"/>
      <c r="N28" s="725"/>
      <c r="O28" s="726"/>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727">
        <f t="shared" si="3"/>
        <v>0</v>
      </c>
      <c r="AV28" s="728"/>
      <c r="AW28" s="729">
        <f t="shared" si="1"/>
        <v>0</v>
      </c>
      <c r="AX28" s="730"/>
      <c r="AY28" s="697"/>
      <c r="AZ28" s="698"/>
      <c r="BA28" s="698"/>
      <c r="BB28" s="698"/>
      <c r="BC28" s="698"/>
      <c r="BD28" s="699"/>
    </row>
    <row r="29" spans="2:56" ht="39.950000000000003" customHeight="1">
      <c r="B29" s="122">
        <f t="shared" si="2"/>
        <v>16</v>
      </c>
      <c r="C29" s="717"/>
      <c r="D29" s="718"/>
      <c r="E29" s="719"/>
      <c r="F29" s="720"/>
      <c r="G29" s="721"/>
      <c r="H29" s="722"/>
      <c r="I29" s="722"/>
      <c r="J29" s="722"/>
      <c r="K29" s="723"/>
      <c r="L29" s="724"/>
      <c r="M29" s="725"/>
      <c r="N29" s="725"/>
      <c r="O29" s="726"/>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727">
        <f t="shared" si="3"/>
        <v>0</v>
      </c>
      <c r="AV29" s="728"/>
      <c r="AW29" s="729">
        <f t="shared" si="1"/>
        <v>0</v>
      </c>
      <c r="AX29" s="730"/>
      <c r="AY29" s="697"/>
      <c r="AZ29" s="698"/>
      <c r="BA29" s="698"/>
      <c r="BB29" s="698"/>
      <c r="BC29" s="698"/>
      <c r="BD29" s="699"/>
    </row>
    <row r="30" spans="2:56" ht="39.950000000000003" customHeight="1">
      <c r="B30" s="122">
        <f t="shared" si="2"/>
        <v>17</v>
      </c>
      <c r="C30" s="717"/>
      <c r="D30" s="718"/>
      <c r="E30" s="719"/>
      <c r="F30" s="720"/>
      <c r="G30" s="721"/>
      <c r="H30" s="722"/>
      <c r="I30" s="722"/>
      <c r="J30" s="722"/>
      <c r="K30" s="723"/>
      <c r="L30" s="724"/>
      <c r="M30" s="725"/>
      <c r="N30" s="725"/>
      <c r="O30" s="726"/>
      <c r="P30" s="123"/>
      <c r="Q30" s="124"/>
      <c r="R30" s="124"/>
      <c r="S30" s="124"/>
      <c r="T30" s="124"/>
      <c r="U30" s="124"/>
      <c r="V30" s="125"/>
      <c r="W30" s="123"/>
      <c r="X30" s="124"/>
      <c r="Y30" s="124"/>
      <c r="Z30" s="124"/>
      <c r="AA30" s="124"/>
      <c r="AB30" s="124"/>
      <c r="AC30" s="125"/>
      <c r="AD30" s="123"/>
      <c r="AE30" s="124"/>
      <c r="AF30" s="124"/>
      <c r="AG30" s="124"/>
      <c r="AH30" s="124"/>
      <c r="AI30" s="124"/>
      <c r="AJ30" s="125"/>
      <c r="AK30" s="123"/>
      <c r="AL30" s="124"/>
      <c r="AM30" s="124"/>
      <c r="AN30" s="124"/>
      <c r="AO30" s="124"/>
      <c r="AP30" s="124"/>
      <c r="AQ30" s="125"/>
      <c r="AR30" s="123"/>
      <c r="AS30" s="124"/>
      <c r="AT30" s="125"/>
      <c r="AU30" s="727">
        <f t="shared" si="3"/>
        <v>0</v>
      </c>
      <c r="AV30" s="728"/>
      <c r="AW30" s="729">
        <f t="shared" si="1"/>
        <v>0</v>
      </c>
      <c r="AX30" s="730"/>
      <c r="AY30" s="697"/>
      <c r="AZ30" s="698"/>
      <c r="BA30" s="698"/>
      <c r="BB30" s="698"/>
      <c r="BC30" s="698"/>
      <c r="BD30" s="699"/>
    </row>
    <row r="31" spans="2:56" ht="39.950000000000003" customHeight="1" thickBot="1">
      <c r="B31" s="126">
        <f t="shared" si="2"/>
        <v>18</v>
      </c>
      <c r="C31" s="700"/>
      <c r="D31" s="701"/>
      <c r="E31" s="702"/>
      <c r="F31" s="703"/>
      <c r="G31" s="704"/>
      <c r="H31" s="705"/>
      <c r="I31" s="705"/>
      <c r="J31" s="705"/>
      <c r="K31" s="706"/>
      <c r="L31" s="707"/>
      <c r="M31" s="708"/>
      <c r="N31" s="708"/>
      <c r="O31" s="70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710">
        <f t="shared" si="3"/>
        <v>0</v>
      </c>
      <c r="AV31" s="711"/>
      <c r="AW31" s="712">
        <f t="shared" si="1"/>
        <v>0</v>
      </c>
      <c r="AX31" s="713"/>
      <c r="AY31" s="714"/>
      <c r="AZ31" s="715"/>
      <c r="BA31" s="715"/>
      <c r="BB31" s="715"/>
      <c r="BC31" s="715"/>
      <c r="BD31" s="716"/>
    </row>
    <row r="32" spans="2:56" ht="20.25" customHeight="1">
      <c r="C32" s="130"/>
      <c r="D32" s="131"/>
      <c r="E32" s="132"/>
      <c r="AC32" s="108"/>
    </row>
    <row r="33" spans="2:26" ht="20.25" customHeight="1">
      <c r="B33" s="99" t="s">
        <v>167</v>
      </c>
      <c r="C33" s="99"/>
      <c r="D33" s="99"/>
      <c r="E33" s="99"/>
      <c r="F33" s="99"/>
      <c r="G33" s="99"/>
      <c r="H33" s="99"/>
      <c r="I33" s="99"/>
      <c r="J33" s="99"/>
      <c r="K33" s="99"/>
      <c r="L33" s="106"/>
      <c r="M33" s="99"/>
      <c r="N33" s="99"/>
      <c r="O33" s="99"/>
      <c r="P33" s="99"/>
      <c r="Q33" s="99"/>
      <c r="R33" s="99"/>
      <c r="S33" s="99"/>
      <c r="T33" s="99" t="s">
        <v>168</v>
      </c>
      <c r="U33" s="99"/>
      <c r="V33" s="99"/>
      <c r="W33" s="99"/>
      <c r="X33" s="99"/>
      <c r="Y33" s="99"/>
      <c r="Z33" s="134"/>
    </row>
    <row r="34" spans="2:26" ht="20.25" customHeight="1">
      <c r="B34" s="99"/>
      <c r="C34" s="695" t="s">
        <v>169</v>
      </c>
      <c r="D34" s="695"/>
      <c r="E34" s="695" t="s">
        <v>170</v>
      </c>
      <c r="F34" s="695"/>
      <c r="G34" s="695"/>
      <c r="H34" s="695"/>
      <c r="I34" s="99"/>
      <c r="J34" s="696" t="s">
        <v>171</v>
      </c>
      <c r="K34" s="696"/>
      <c r="L34" s="696"/>
      <c r="M34" s="696"/>
      <c r="N34" s="99"/>
      <c r="O34" s="99"/>
      <c r="P34" s="135" t="s">
        <v>172</v>
      </c>
      <c r="Q34" s="135"/>
      <c r="R34" s="99"/>
      <c r="S34" s="99"/>
      <c r="T34" s="670" t="s">
        <v>173</v>
      </c>
      <c r="U34" s="672"/>
      <c r="V34" s="670" t="s">
        <v>174</v>
      </c>
      <c r="W34" s="671"/>
      <c r="X34" s="671"/>
      <c r="Y34" s="672"/>
      <c r="Z34" s="134"/>
    </row>
    <row r="35" spans="2:26" ht="20.25" customHeight="1">
      <c r="B35" s="99"/>
      <c r="C35" s="669"/>
      <c r="D35" s="669"/>
      <c r="E35" s="669" t="s">
        <v>175</v>
      </c>
      <c r="F35" s="669"/>
      <c r="G35" s="669" t="s">
        <v>176</v>
      </c>
      <c r="H35" s="669"/>
      <c r="I35" s="99"/>
      <c r="J35" s="669" t="s">
        <v>175</v>
      </c>
      <c r="K35" s="669"/>
      <c r="L35" s="669" t="s">
        <v>176</v>
      </c>
      <c r="M35" s="669"/>
      <c r="N35" s="99"/>
      <c r="O35" s="99"/>
      <c r="P35" s="135" t="s">
        <v>177</v>
      </c>
      <c r="Q35" s="135"/>
      <c r="R35" s="99"/>
      <c r="S35" s="99"/>
      <c r="T35" s="670" t="s">
        <v>215</v>
      </c>
      <c r="U35" s="672"/>
      <c r="V35" s="670" t="s">
        <v>179</v>
      </c>
      <c r="W35" s="671"/>
      <c r="X35" s="671"/>
      <c r="Y35" s="672"/>
      <c r="Z35" s="136"/>
    </row>
    <row r="36" spans="2:26" ht="20.25" customHeight="1">
      <c r="B36" s="99"/>
      <c r="C36" s="670" t="s">
        <v>178</v>
      </c>
      <c r="D36" s="672"/>
      <c r="E36" s="687">
        <f>SUMIFS($AU$14:$AV$31,$C$14:$D$31,"介護支援専門員",$E$14:$F$31,"A")</f>
        <v>0</v>
      </c>
      <c r="F36" s="688"/>
      <c r="G36" s="689">
        <f>SUMIFS($AW$14:$AX$31,$C$14:$D$31,"介護支援専門員",$E$14:$F$31,"A")</f>
        <v>0</v>
      </c>
      <c r="H36" s="690"/>
      <c r="I36" s="137"/>
      <c r="J36" s="691">
        <v>0</v>
      </c>
      <c r="K36" s="692"/>
      <c r="L36" s="691">
        <v>0</v>
      </c>
      <c r="M36" s="692"/>
      <c r="N36" s="137"/>
      <c r="O36" s="137"/>
      <c r="P36" s="691">
        <v>0</v>
      </c>
      <c r="Q36" s="692"/>
      <c r="R36" s="99"/>
      <c r="S36" s="99"/>
      <c r="T36" s="670" t="s">
        <v>216</v>
      </c>
      <c r="U36" s="672"/>
      <c r="V36" s="670" t="s">
        <v>181</v>
      </c>
      <c r="W36" s="671"/>
      <c r="X36" s="671"/>
      <c r="Y36" s="672"/>
      <c r="Z36" s="138"/>
    </row>
    <row r="37" spans="2:26" ht="20.25" customHeight="1">
      <c r="B37" s="99"/>
      <c r="C37" s="670" t="s">
        <v>217</v>
      </c>
      <c r="D37" s="672"/>
      <c r="E37" s="687">
        <f>SUMIFS($AU$14:$AV$31,$C$14:$D$31,"介護支援専門員",$E$14:$F$31,"B")</f>
        <v>0</v>
      </c>
      <c r="F37" s="688"/>
      <c r="G37" s="689">
        <f>SUMIFS($AW$14:$AX$31,$C$14:$D$31,"介護支援専門員",$E$14:$F$31,"B")</f>
        <v>0</v>
      </c>
      <c r="H37" s="690"/>
      <c r="I37" s="137"/>
      <c r="J37" s="691">
        <v>0</v>
      </c>
      <c r="K37" s="692"/>
      <c r="L37" s="691">
        <v>0</v>
      </c>
      <c r="M37" s="692"/>
      <c r="N37" s="137"/>
      <c r="O37" s="137"/>
      <c r="P37" s="691">
        <v>0</v>
      </c>
      <c r="Q37" s="692"/>
      <c r="R37" s="99"/>
      <c r="S37" s="99"/>
      <c r="T37" s="670" t="s">
        <v>185</v>
      </c>
      <c r="U37" s="672"/>
      <c r="V37" s="670" t="s">
        <v>184</v>
      </c>
      <c r="W37" s="671"/>
      <c r="X37" s="671"/>
      <c r="Y37" s="672"/>
      <c r="Z37" s="138"/>
    </row>
    <row r="38" spans="2:26" ht="20.25" customHeight="1">
      <c r="B38" s="99"/>
      <c r="C38" s="670" t="s">
        <v>218</v>
      </c>
      <c r="D38" s="672"/>
      <c r="E38" s="687">
        <f>SUMIFS($AU$14:$AV$31,$C$14:$D$31,"介護支援専門員",$E$14:$F$31,"C")</f>
        <v>0</v>
      </c>
      <c r="F38" s="688"/>
      <c r="G38" s="689">
        <f>SUMIFS($AW$14:$AX$31,$C$14:$D$31,"介護支援専門員",$E$14:$F$31,"C")</f>
        <v>0</v>
      </c>
      <c r="H38" s="690"/>
      <c r="I38" s="137"/>
      <c r="J38" s="691">
        <v>0</v>
      </c>
      <c r="K38" s="692"/>
      <c r="L38" s="693">
        <v>0</v>
      </c>
      <c r="M38" s="694"/>
      <c r="N38" s="137"/>
      <c r="O38" s="137"/>
      <c r="P38" s="687" t="s">
        <v>186</v>
      </c>
      <c r="Q38" s="688"/>
      <c r="R38" s="99"/>
      <c r="S38" s="99"/>
      <c r="T38" s="670" t="s">
        <v>219</v>
      </c>
      <c r="U38" s="672"/>
      <c r="V38" s="670" t="s">
        <v>188</v>
      </c>
      <c r="W38" s="671"/>
      <c r="X38" s="671"/>
      <c r="Y38" s="672"/>
      <c r="Z38" s="139"/>
    </row>
    <row r="39" spans="2:26" ht="20.25" customHeight="1">
      <c r="B39" s="99"/>
      <c r="C39" s="670" t="s">
        <v>220</v>
      </c>
      <c r="D39" s="672"/>
      <c r="E39" s="687">
        <f>SUMIFS($AU$14:$AV$31,$C$14:$D$31,"介護支援専門員",$E$14:$F$31,"D")</f>
        <v>0</v>
      </c>
      <c r="F39" s="688"/>
      <c r="G39" s="689">
        <f>SUMIFS($AW$14:$AX$31,$C$14:$D$31,"介護支援専門員",$E$14:$F$31,"D")</f>
        <v>0</v>
      </c>
      <c r="H39" s="690"/>
      <c r="I39" s="137"/>
      <c r="J39" s="691">
        <v>0</v>
      </c>
      <c r="K39" s="692"/>
      <c r="L39" s="693">
        <v>0</v>
      </c>
      <c r="M39" s="694"/>
      <c r="N39" s="137"/>
      <c r="O39" s="137"/>
      <c r="P39" s="687" t="s">
        <v>190</v>
      </c>
      <c r="Q39" s="688"/>
      <c r="R39" s="99"/>
      <c r="S39" s="99"/>
      <c r="T39" s="99"/>
      <c r="U39" s="685"/>
      <c r="V39" s="685"/>
      <c r="W39" s="686"/>
      <c r="X39" s="686"/>
      <c r="Y39" s="140"/>
      <c r="Z39" s="140"/>
    </row>
    <row r="40" spans="2:26" ht="20.25" customHeight="1">
      <c r="B40" s="99"/>
      <c r="C40" s="670" t="s">
        <v>191</v>
      </c>
      <c r="D40" s="672"/>
      <c r="E40" s="687">
        <f>SUM(E36:F39)</f>
        <v>0</v>
      </c>
      <c r="F40" s="688"/>
      <c r="G40" s="689">
        <f>SUM(G36:H39)</f>
        <v>0</v>
      </c>
      <c r="H40" s="690"/>
      <c r="I40" s="137"/>
      <c r="J40" s="687">
        <f>SUM(J36:K39)</f>
        <v>0</v>
      </c>
      <c r="K40" s="688"/>
      <c r="L40" s="687">
        <f>SUM(L36:M39)</f>
        <v>0</v>
      </c>
      <c r="M40" s="688"/>
      <c r="N40" s="137"/>
      <c r="O40" s="137"/>
      <c r="P40" s="687">
        <f>SUM(P36:Q37)</f>
        <v>0</v>
      </c>
      <c r="Q40" s="688"/>
      <c r="R40" s="99"/>
      <c r="S40" s="99"/>
      <c r="T40" s="99"/>
      <c r="U40" s="685"/>
      <c r="V40" s="685"/>
      <c r="W40" s="686"/>
      <c r="X40" s="686"/>
      <c r="Y40" s="141"/>
      <c r="Z40" s="141"/>
    </row>
    <row r="41" spans="2:26" ht="20.25" customHeight="1">
      <c r="B41" s="99"/>
      <c r="C41" s="99"/>
      <c r="D41" s="99"/>
      <c r="E41" s="99"/>
      <c r="F41" s="99"/>
      <c r="G41" s="99"/>
      <c r="H41" s="99"/>
      <c r="I41" s="99"/>
      <c r="J41" s="99"/>
      <c r="K41" s="99"/>
      <c r="L41" s="106"/>
      <c r="M41" s="99"/>
      <c r="N41" s="99"/>
      <c r="O41" s="99"/>
      <c r="P41" s="99"/>
      <c r="Q41" s="99"/>
      <c r="R41" s="99"/>
      <c r="S41" s="99"/>
      <c r="T41" s="99"/>
      <c r="U41" s="134"/>
      <c r="V41" s="134"/>
      <c r="W41" s="134"/>
      <c r="X41" s="134"/>
      <c r="Y41" s="134"/>
      <c r="Z41" s="134"/>
    </row>
    <row r="42" spans="2:26" ht="20.25" customHeight="1">
      <c r="B42" s="99"/>
      <c r="C42" s="106" t="s">
        <v>192</v>
      </c>
      <c r="D42" s="99"/>
      <c r="E42" s="99"/>
      <c r="F42" s="99"/>
      <c r="G42" s="99"/>
      <c r="H42" s="99"/>
      <c r="I42" s="142" t="s">
        <v>193</v>
      </c>
      <c r="J42" s="679" t="s">
        <v>194</v>
      </c>
      <c r="K42" s="680"/>
      <c r="L42" s="143"/>
      <c r="M42" s="142"/>
      <c r="N42" s="99"/>
      <c r="O42" s="99"/>
      <c r="P42" s="99"/>
      <c r="Q42" s="99"/>
      <c r="R42" s="99"/>
      <c r="S42" s="99"/>
      <c r="T42" s="99"/>
      <c r="U42" s="144"/>
      <c r="V42" s="134"/>
      <c r="W42" s="134"/>
      <c r="X42" s="134"/>
      <c r="Y42" s="134"/>
      <c r="Z42" s="134"/>
    </row>
    <row r="43" spans="2:26" ht="20.25" customHeight="1">
      <c r="B43" s="99"/>
      <c r="C43" s="99" t="s">
        <v>195</v>
      </c>
      <c r="D43" s="99"/>
      <c r="E43" s="99"/>
      <c r="F43" s="99"/>
      <c r="G43" s="99"/>
      <c r="H43" s="99" t="s">
        <v>196</v>
      </c>
      <c r="I43" s="99"/>
      <c r="J43" s="99"/>
      <c r="K43" s="99"/>
      <c r="L43" s="106"/>
      <c r="M43" s="99"/>
      <c r="N43" s="99"/>
      <c r="O43" s="99"/>
      <c r="P43" s="99"/>
      <c r="Q43" s="99"/>
      <c r="R43" s="99"/>
      <c r="S43" s="99"/>
      <c r="T43" s="99"/>
      <c r="U43" s="134"/>
      <c r="V43" s="134"/>
      <c r="W43" s="134"/>
      <c r="X43" s="134"/>
      <c r="Y43" s="134"/>
      <c r="Z43" s="134"/>
    </row>
    <row r="44" spans="2:26" ht="20.25" customHeight="1">
      <c r="B44" s="99"/>
      <c r="C44" s="99" t="str">
        <f>IF($J$42="週","対象時間数（週平均）","対象時間数（当月合計）")</f>
        <v>対象時間数（週平均）</v>
      </c>
      <c r="D44" s="99"/>
      <c r="E44" s="99"/>
      <c r="F44" s="99"/>
      <c r="G44" s="99"/>
      <c r="H44" s="99" t="str">
        <f>IF($J$42="週","週に勤務すべき時間数","当月に勤務すべき時間数")</f>
        <v>週に勤務すべき時間数</v>
      </c>
      <c r="I44" s="99"/>
      <c r="J44" s="99"/>
      <c r="K44" s="99"/>
      <c r="L44" s="106"/>
      <c r="M44" s="669" t="s">
        <v>197</v>
      </c>
      <c r="N44" s="669"/>
      <c r="O44" s="669"/>
      <c r="P44" s="669"/>
      <c r="Q44" s="99"/>
      <c r="R44" s="99"/>
      <c r="S44" s="99"/>
      <c r="T44" s="99"/>
      <c r="U44" s="134"/>
      <c r="V44" s="134"/>
      <c r="W44" s="134"/>
      <c r="X44" s="134"/>
      <c r="Y44" s="134"/>
      <c r="Z44" s="134"/>
    </row>
    <row r="45" spans="2:26" ht="20.25" customHeight="1">
      <c r="B45" s="99"/>
      <c r="C45" s="681">
        <f>IF($J$42="週",L40,J40)</f>
        <v>0</v>
      </c>
      <c r="D45" s="682"/>
      <c r="E45" s="682"/>
      <c r="F45" s="683"/>
      <c r="G45" s="145" t="s">
        <v>221</v>
      </c>
      <c r="H45" s="670">
        <f>IF($J$42="週",$AV$5,$AZ$5)</f>
        <v>40</v>
      </c>
      <c r="I45" s="671"/>
      <c r="J45" s="671"/>
      <c r="K45" s="672"/>
      <c r="L45" s="145" t="s">
        <v>205</v>
      </c>
      <c r="M45" s="673">
        <f>ROUNDDOWN(C45/H45,1)</f>
        <v>0</v>
      </c>
      <c r="N45" s="674"/>
      <c r="O45" s="674"/>
      <c r="P45" s="675"/>
      <c r="Q45" s="99"/>
      <c r="R45" s="99"/>
      <c r="S45" s="99"/>
      <c r="T45" s="99"/>
      <c r="U45" s="684"/>
      <c r="V45" s="684"/>
      <c r="W45" s="684"/>
      <c r="X45" s="684"/>
      <c r="Y45" s="138"/>
      <c r="Z45" s="134"/>
    </row>
    <row r="46" spans="2:26" ht="20.25" customHeight="1">
      <c r="B46" s="99"/>
      <c r="C46" s="99"/>
      <c r="D46" s="99"/>
      <c r="E46" s="99"/>
      <c r="F46" s="99"/>
      <c r="G46" s="99"/>
      <c r="H46" s="99"/>
      <c r="I46" s="99"/>
      <c r="J46" s="99"/>
      <c r="K46" s="99"/>
      <c r="L46" s="106"/>
      <c r="M46" s="99" t="s">
        <v>200</v>
      </c>
      <c r="N46" s="99"/>
      <c r="O46" s="99"/>
      <c r="P46" s="99"/>
      <c r="Q46" s="99"/>
      <c r="R46" s="99"/>
      <c r="S46" s="99"/>
      <c r="T46" s="99"/>
      <c r="U46" s="134"/>
      <c r="V46" s="134"/>
      <c r="W46" s="134"/>
      <c r="X46" s="134"/>
      <c r="Y46" s="134"/>
      <c r="Z46" s="134"/>
    </row>
    <row r="47" spans="2:26" ht="20.25" customHeight="1">
      <c r="B47" s="99"/>
      <c r="C47" s="99" t="s">
        <v>201</v>
      </c>
      <c r="D47" s="99"/>
      <c r="E47" s="99"/>
      <c r="F47" s="99"/>
      <c r="G47" s="99"/>
      <c r="H47" s="99"/>
      <c r="I47" s="99"/>
      <c r="J47" s="99"/>
      <c r="K47" s="99"/>
      <c r="L47" s="106"/>
      <c r="M47" s="99"/>
      <c r="N47" s="99"/>
      <c r="O47" s="99"/>
      <c r="P47" s="99"/>
      <c r="Q47" s="99"/>
      <c r="R47" s="99"/>
      <c r="S47" s="99"/>
      <c r="T47" s="99"/>
      <c r="U47" s="99"/>
      <c r="V47" s="146"/>
      <c r="W47" s="147"/>
      <c r="X47" s="147"/>
      <c r="Y47" s="99"/>
      <c r="Z47" s="99"/>
    </row>
    <row r="48" spans="2:26" ht="20.25" customHeight="1">
      <c r="B48" s="99"/>
      <c r="C48" s="99" t="s">
        <v>172</v>
      </c>
      <c r="D48" s="99"/>
      <c r="E48" s="99"/>
      <c r="F48" s="99"/>
      <c r="G48" s="99"/>
      <c r="H48" s="99"/>
      <c r="I48" s="99"/>
      <c r="J48" s="99"/>
      <c r="K48" s="99"/>
      <c r="L48" s="106"/>
      <c r="M48" s="145"/>
      <c r="N48" s="145"/>
      <c r="O48" s="145"/>
      <c r="P48" s="145"/>
      <c r="Q48" s="99"/>
      <c r="R48" s="99"/>
      <c r="S48" s="99"/>
      <c r="T48" s="99"/>
      <c r="U48" s="99"/>
      <c r="V48" s="146"/>
      <c r="W48" s="147"/>
      <c r="X48" s="147"/>
      <c r="Y48" s="99"/>
      <c r="Z48" s="99"/>
    </row>
    <row r="49" spans="2:58" ht="20.25" customHeight="1">
      <c r="B49" s="99"/>
      <c r="C49" s="99" t="s">
        <v>202</v>
      </c>
      <c r="D49" s="99"/>
      <c r="E49" s="99"/>
      <c r="F49" s="99"/>
      <c r="G49" s="99"/>
      <c r="H49" s="99" t="s">
        <v>203</v>
      </c>
      <c r="I49" s="99"/>
      <c r="J49" s="99"/>
      <c r="K49" s="99"/>
      <c r="L49" s="99"/>
      <c r="M49" s="669" t="s">
        <v>191</v>
      </c>
      <c r="N49" s="669"/>
      <c r="O49" s="669"/>
      <c r="P49" s="669"/>
      <c r="Q49" s="99"/>
      <c r="R49" s="99"/>
      <c r="S49" s="99"/>
      <c r="T49" s="99"/>
      <c r="U49" s="99"/>
      <c r="V49" s="146"/>
      <c r="W49" s="147"/>
      <c r="X49" s="147"/>
      <c r="Y49" s="99"/>
      <c r="Z49" s="99"/>
    </row>
    <row r="50" spans="2:58" ht="20.25" customHeight="1">
      <c r="B50" s="99"/>
      <c r="C50" s="670">
        <f>P40</f>
        <v>0</v>
      </c>
      <c r="D50" s="671"/>
      <c r="E50" s="671"/>
      <c r="F50" s="672"/>
      <c r="G50" s="145" t="s">
        <v>222</v>
      </c>
      <c r="H50" s="673">
        <f>M45</f>
        <v>0</v>
      </c>
      <c r="I50" s="674"/>
      <c r="J50" s="674"/>
      <c r="K50" s="675"/>
      <c r="L50" s="145" t="s">
        <v>205</v>
      </c>
      <c r="M50" s="676">
        <f>ROUNDDOWN(C50+H50,1)</f>
        <v>0</v>
      </c>
      <c r="N50" s="677"/>
      <c r="O50" s="677"/>
      <c r="P50" s="678"/>
      <c r="Q50" s="99"/>
      <c r="R50" s="99"/>
      <c r="S50" s="99"/>
      <c r="T50" s="99"/>
      <c r="U50" s="99"/>
      <c r="V50" s="146"/>
      <c r="W50" s="147"/>
      <c r="X50" s="147"/>
      <c r="Y50" s="99"/>
      <c r="Z50" s="99"/>
    </row>
    <row r="51" spans="2:58" ht="20.25" customHeight="1">
      <c r="B51" s="99"/>
      <c r="C51" s="99"/>
      <c r="D51" s="99"/>
      <c r="E51" s="99"/>
      <c r="F51" s="99"/>
      <c r="G51" s="99"/>
      <c r="H51" s="99"/>
      <c r="I51" s="99"/>
      <c r="J51" s="99"/>
      <c r="K51" s="99"/>
      <c r="L51" s="99"/>
      <c r="M51" s="99"/>
      <c r="N51" s="106"/>
      <c r="O51" s="99"/>
      <c r="P51" s="99"/>
      <c r="Q51" s="99"/>
      <c r="R51" s="99"/>
      <c r="S51" s="99"/>
      <c r="T51" s="99"/>
      <c r="U51" s="99"/>
      <c r="V51" s="146"/>
      <c r="W51" s="147"/>
      <c r="X51" s="147"/>
      <c r="Y51" s="99"/>
      <c r="Z51" s="99"/>
    </row>
    <row r="52" spans="2:58" ht="20.25" customHeight="1">
      <c r="C52" s="108"/>
      <c r="D52" s="108"/>
      <c r="T52" s="108"/>
      <c r="AJ52" s="153"/>
      <c r="AK52" s="154"/>
      <c r="AL52" s="154"/>
      <c r="BE52" s="154"/>
    </row>
    <row r="53" spans="2:58" ht="20.25" customHeight="1">
      <c r="C53" s="108"/>
      <c r="D53" s="108"/>
      <c r="U53" s="108"/>
      <c r="AK53" s="153"/>
      <c r="AL53" s="154"/>
      <c r="AM53" s="154"/>
      <c r="BF53" s="154"/>
    </row>
    <row r="54" spans="2:58" ht="20.25" customHeight="1">
      <c r="D54" s="108"/>
      <c r="U54" s="108"/>
      <c r="AK54" s="153"/>
      <c r="AL54" s="154"/>
      <c r="AM54" s="154"/>
      <c r="BF54" s="154"/>
    </row>
    <row r="55" spans="2:58" ht="20.25" customHeight="1">
      <c r="C55" s="108"/>
      <c r="D55" s="108"/>
      <c r="U55" s="108"/>
      <c r="AK55" s="153"/>
      <c r="AL55" s="154"/>
      <c r="AM55" s="154"/>
      <c r="BF55" s="154"/>
    </row>
    <row r="56" spans="2:58" ht="20.25" customHeight="1">
      <c r="C56" s="153"/>
      <c r="D56" s="153"/>
      <c r="E56" s="153"/>
      <c r="F56" s="153"/>
      <c r="G56" s="153"/>
      <c r="H56" s="153"/>
      <c r="I56" s="153"/>
      <c r="J56" s="153"/>
      <c r="K56" s="153"/>
      <c r="L56" s="153"/>
      <c r="M56" s="153"/>
      <c r="N56" s="153"/>
      <c r="O56" s="153"/>
      <c r="P56" s="153"/>
      <c r="Q56" s="153"/>
      <c r="R56" s="153"/>
      <c r="S56" s="153"/>
      <c r="T56" s="153"/>
      <c r="U56" s="154"/>
      <c r="V56" s="154"/>
      <c r="W56" s="153"/>
      <c r="X56" s="153"/>
      <c r="Y56" s="153"/>
      <c r="Z56" s="153"/>
      <c r="AA56" s="153"/>
      <c r="AB56" s="153"/>
      <c r="AC56" s="153"/>
      <c r="AD56" s="153"/>
      <c r="AE56" s="153"/>
      <c r="AF56" s="153"/>
      <c r="AG56" s="153"/>
      <c r="AH56" s="153"/>
      <c r="AI56" s="153"/>
      <c r="AJ56" s="153"/>
      <c r="AK56" s="153"/>
      <c r="AL56" s="154"/>
      <c r="AM56" s="154"/>
      <c r="BF56" s="154"/>
    </row>
    <row r="57" spans="2:58" ht="20.25" customHeight="1">
      <c r="C57" s="153"/>
      <c r="D57" s="153"/>
      <c r="E57" s="153"/>
      <c r="F57" s="153"/>
      <c r="G57" s="153"/>
      <c r="H57" s="153"/>
      <c r="I57" s="153"/>
      <c r="J57" s="153"/>
      <c r="K57" s="153"/>
      <c r="L57" s="153"/>
      <c r="M57" s="153"/>
      <c r="N57" s="153"/>
      <c r="O57" s="153"/>
      <c r="P57" s="153"/>
      <c r="Q57" s="153"/>
      <c r="R57" s="153"/>
      <c r="S57" s="153"/>
      <c r="T57" s="153"/>
      <c r="U57" s="154"/>
      <c r="V57" s="154"/>
      <c r="W57" s="153"/>
      <c r="X57" s="153"/>
      <c r="Y57" s="153"/>
      <c r="Z57" s="153"/>
      <c r="AA57" s="153"/>
      <c r="AB57" s="153"/>
      <c r="AC57" s="153"/>
      <c r="AD57" s="153"/>
      <c r="AE57" s="153"/>
      <c r="AF57" s="153"/>
      <c r="AG57" s="153"/>
      <c r="AH57" s="153"/>
      <c r="AI57" s="153"/>
      <c r="AJ57" s="153"/>
      <c r="AK57" s="153"/>
      <c r="AL57" s="154"/>
      <c r="AM57" s="154"/>
      <c r="BF57" s="154"/>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6"/>
  <conditionalFormatting sqref="C45:F45">
    <cfRule type="expression" dxfId="2" priority="2">
      <formula>INDIRECT(ADDRESS(ROW(),COLUMN()))=TRUNC(INDIRECT(ADDRESS(ROW(),COLUMN())))</formula>
    </cfRule>
  </conditionalFormatting>
  <conditionalFormatting sqref="E36:Q40">
    <cfRule type="expression" dxfId="1" priority="1">
      <formula>INDIRECT(ADDRESS(ROW(),COLUMN()))=TRUNC(INDIRECT(ADDRESS(ROW(),COLUMN())))</formula>
    </cfRule>
  </conditionalFormatting>
  <conditionalFormatting sqref="AU14:AX31">
    <cfRule type="expression" dxfId="0" priority="4">
      <formula>INDIRECT(ADDRESS(ROW(),COLUMN()))=TRUNC(INDIRECT(ADDRESS(ROW(),COLUMN())))</formula>
    </cfRule>
  </conditionalFormatting>
  <dataValidations count="8">
    <dataValidation allowBlank="1" showInputMessage="1" showErrorMessage="1" error="入力可能範囲　32～40" sqref="AZ6" xr:uid="{00000000-0002-0000-0500-000000000000}"/>
    <dataValidation type="list" allowBlank="1" showInputMessage="1" sqref="E14:F31" xr:uid="{00000000-0002-0000-0500-000001000000}">
      <formula1>"A, B, C, D"</formula1>
    </dataValidation>
    <dataValidation type="list" allowBlank="1" showInputMessage="1" showErrorMessage="1" sqref="AZ4:BC4" xr:uid="{00000000-0002-0000-0500-000002000000}">
      <formula1>"予定,実績,予定・実績"</formula1>
    </dataValidation>
    <dataValidation type="list" errorStyle="warning" allowBlank="1" showInputMessage="1" error="リストにない場合のみ、入力してください。" sqref="G14:K31" xr:uid="{00000000-0002-0000-0500-000003000000}">
      <formula1>INDIRECT(C14)</formula1>
    </dataValidation>
    <dataValidation type="list" allowBlank="1" showInputMessage="1" sqref="C14:D31" xr:uid="{00000000-0002-0000-0500-000004000000}">
      <formula1>職種</formula1>
    </dataValidation>
    <dataValidation type="list" allowBlank="1" showInputMessage="1" showErrorMessage="1" sqref="AZ3" xr:uid="{00000000-0002-0000-0500-000005000000}">
      <formula1>"４週,暦月"</formula1>
    </dataValidation>
    <dataValidation type="list" allowBlank="1" showInputMessage="1" showErrorMessage="1" sqref="J42:K42" xr:uid="{00000000-0002-0000-0500-000006000000}">
      <formula1>"週,暦月"</formula1>
    </dataValidation>
    <dataValidation type="decimal" allowBlank="1" showInputMessage="1" showErrorMessage="1" error="入力可能範囲　32～40" sqref="AV5" xr:uid="{00000000-0002-0000-05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BC71"/>
  <sheetViews>
    <sheetView workbookViewId="0">
      <selection activeCell="F19" sqref="F19"/>
    </sheetView>
  </sheetViews>
  <sheetFormatPr defaultColWidth="9" defaultRowHeight="13.5"/>
  <cols>
    <col min="1" max="2" width="9" style="155"/>
    <col min="3" max="3" width="44.25" style="155" customWidth="1"/>
    <col min="4" max="16384" width="9" style="155"/>
  </cols>
  <sheetData>
    <row r="1" spans="1:10">
      <c r="A1" s="155" t="s">
        <v>223</v>
      </c>
    </row>
    <row r="2" spans="1:10" s="158" customFormat="1" ht="20.25" customHeight="1">
      <c r="A2" s="156" t="s">
        <v>293</v>
      </c>
      <c r="B2" s="156"/>
      <c r="C2" s="157"/>
    </row>
    <row r="3" spans="1:10" s="158" customFormat="1" ht="20.25" customHeight="1">
      <c r="A3" s="157"/>
      <c r="B3" s="157"/>
      <c r="C3" s="157"/>
    </row>
    <row r="4" spans="1:10" s="158" customFormat="1" ht="20.25" customHeight="1">
      <c r="A4" s="159"/>
      <c r="B4" s="157" t="s">
        <v>224</v>
      </c>
      <c r="C4" s="157"/>
      <c r="E4" s="788" t="s">
        <v>225</v>
      </c>
      <c r="F4" s="788"/>
      <c r="G4" s="788"/>
      <c r="H4" s="788"/>
      <c r="I4" s="788"/>
      <c r="J4" s="788"/>
    </row>
    <row r="5" spans="1:10" s="158" customFormat="1" ht="20.25" customHeight="1">
      <c r="A5" s="160"/>
      <c r="B5" s="157" t="s">
        <v>226</v>
      </c>
      <c r="C5" s="157"/>
      <c r="E5" s="788"/>
      <c r="F5" s="788"/>
      <c r="G5" s="788"/>
      <c r="H5" s="788"/>
      <c r="I5" s="788"/>
      <c r="J5" s="788"/>
    </row>
    <row r="6" spans="1:10" s="158" customFormat="1" ht="20.25" customHeight="1">
      <c r="A6" s="161" t="s">
        <v>227</v>
      </c>
      <c r="B6" s="157"/>
      <c r="C6" s="157"/>
    </row>
    <row r="7" spans="1:10" s="158" customFormat="1" ht="20.25" customHeight="1">
      <c r="A7" s="161"/>
      <c r="B7" s="157"/>
      <c r="C7" s="157"/>
    </row>
    <row r="8" spans="1:10" s="158" customFormat="1" ht="20.25" customHeight="1">
      <c r="A8" s="157" t="s">
        <v>228</v>
      </c>
      <c r="B8" s="157"/>
      <c r="C8" s="157"/>
    </row>
    <row r="9" spans="1:10" s="158" customFormat="1" ht="20.25" customHeight="1">
      <c r="A9" s="161"/>
      <c r="B9" s="157"/>
      <c r="C9" s="157"/>
    </row>
    <row r="10" spans="1:10" s="158" customFormat="1" ht="20.25" customHeight="1">
      <c r="A10" s="157" t="s">
        <v>229</v>
      </c>
      <c r="B10" s="157"/>
      <c r="C10" s="157"/>
    </row>
    <row r="11" spans="1:10" s="158" customFormat="1" ht="20.25" customHeight="1">
      <c r="A11" s="157"/>
      <c r="B11" s="157"/>
      <c r="C11" s="157"/>
    </row>
    <row r="12" spans="1:10" s="158" customFormat="1" ht="20.25" customHeight="1">
      <c r="A12" s="157" t="s">
        <v>230</v>
      </c>
      <c r="B12" s="157"/>
      <c r="C12" s="157"/>
    </row>
    <row r="13" spans="1:10" s="158" customFormat="1" ht="20.25" customHeight="1">
      <c r="A13" s="157"/>
      <c r="B13" s="157"/>
      <c r="C13" s="157"/>
    </row>
    <row r="14" spans="1:10" s="158" customFormat="1" ht="20.25" customHeight="1">
      <c r="A14" s="157" t="s">
        <v>231</v>
      </c>
      <c r="B14" s="157"/>
      <c r="C14" s="157"/>
    </row>
    <row r="15" spans="1:10" s="158" customFormat="1" ht="20.25" customHeight="1">
      <c r="A15" s="157"/>
      <c r="B15" s="157"/>
      <c r="C15" s="157"/>
    </row>
    <row r="16" spans="1:10" s="158" customFormat="1" ht="20.25" customHeight="1">
      <c r="A16" s="157" t="s">
        <v>232</v>
      </c>
      <c r="B16" s="157"/>
      <c r="C16" s="157"/>
    </row>
    <row r="17" spans="1:3" s="158" customFormat="1" ht="20.25" customHeight="1">
      <c r="A17" s="157"/>
      <c r="B17" s="157"/>
      <c r="C17" s="157"/>
    </row>
    <row r="18" spans="1:3" s="158" customFormat="1" ht="20.25" customHeight="1">
      <c r="A18" s="157" t="s">
        <v>233</v>
      </c>
      <c r="B18" s="157"/>
      <c r="C18" s="157"/>
    </row>
    <row r="19" spans="1:3" s="158" customFormat="1" ht="20.25" customHeight="1">
      <c r="A19" s="157" t="s">
        <v>234</v>
      </c>
      <c r="B19" s="157"/>
      <c r="C19" s="157"/>
    </row>
    <row r="20" spans="1:3" s="158" customFormat="1" ht="20.25" customHeight="1">
      <c r="A20" s="157"/>
      <c r="B20" s="157"/>
      <c r="C20" s="157"/>
    </row>
    <row r="21" spans="1:3" s="158" customFormat="1" ht="20.25" customHeight="1">
      <c r="A21" s="157"/>
      <c r="B21" s="162" t="s">
        <v>235</v>
      </c>
      <c r="C21" s="162" t="s">
        <v>236</v>
      </c>
    </row>
    <row r="22" spans="1:3" s="158" customFormat="1" ht="20.25" customHeight="1">
      <c r="A22" s="157"/>
      <c r="B22" s="162">
        <v>1</v>
      </c>
      <c r="C22" s="163" t="s">
        <v>157</v>
      </c>
    </row>
    <row r="23" spans="1:3" s="158" customFormat="1" ht="20.25" customHeight="1">
      <c r="A23" s="157"/>
      <c r="B23" s="162">
        <v>2</v>
      </c>
      <c r="C23" s="163" t="s">
        <v>161</v>
      </c>
    </row>
    <row r="24" spans="1:3" s="158" customFormat="1" ht="20.25" customHeight="1">
      <c r="A24" s="157"/>
      <c r="B24" s="162">
        <v>3</v>
      </c>
      <c r="C24" s="163" t="s">
        <v>237</v>
      </c>
    </row>
    <row r="25" spans="1:3" s="158" customFormat="1" ht="20.25" customHeight="1">
      <c r="A25" s="157"/>
      <c r="B25" s="157"/>
      <c r="C25" s="157"/>
    </row>
    <row r="26" spans="1:3" s="158" customFormat="1" ht="20.25" customHeight="1">
      <c r="A26" s="157" t="s">
        <v>238</v>
      </c>
      <c r="B26" s="157"/>
      <c r="C26" s="157"/>
    </row>
    <row r="27" spans="1:3" s="158" customFormat="1" ht="20.25" customHeight="1">
      <c r="A27" s="157" t="s">
        <v>239</v>
      </c>
      <c r="B27" s="157"/>
      <c r="C27" s="157"/>
    </row>
    <row r="28" spans="1:3" s="158" customFormat="1" ht="20.25" customHeight="1">
      <c r="A28" s="157"/>
      <c r="B28" s="157"/>
      <c r="C28" s="157"/>
    </row>
    <row r="29" spans="1:3" s="158" customFormat="1" ht="20.25" customHeight="1">
      <c r="A29" s="157"/>
      <c r="B29" s="162" t="s">
        <v>173</v>
      </c>
      <c r="C29" s="162" t="s">
        <v>174</v>
      </c>
    </row>
    <row r="30" spans="1:3" s="158" customFormat="1" ht="20.25" customHeight="1">
      <c r="A30" s="157"/>
      <c r="B30" s="162" t="s">
        <v>215</v>
      </c>
      <c r="C30" s="163" t="s">
        <v>179</v>
      </c>
    </row>
    <row r="31" spans="1:3" s="158" customFormat="1" ht="20.25" customHeight="1">
      <c r="A31" s="157"/>
      <c r="B31" s="162" t="s">
        <v>216</v>
      </c>
      <c r="C31" s="163" t="s">
        <v>181</v>
      </c>
    </row>
    <row r="32" spans="1:3" s="158" customFormat="1" ht="20.25" customHeight="1">
      <c r="A32" s="157"/>
      <c r="B32" s="162" t="s">
        <v>240</v>
      </c>
      <c r="C32" s="163" t="s">
        <v>184</v>
      </c>
    </row>
    <row r="33" spans="1:55" s="158" customFormat="1" ht="20.25" customHeight="1">
      <c r="A33" s="157"/>
      <c r="B33" s="162" t="s">
        <v>220</v>
      </c>
      <c r="C33" s="163" t="s">
        <v>188</v>
      </c>
    </row>
    <row r="34" spans="1:55" s="158" customFormat="1" ht="20.25" customHeight="1">
      <c r="A34" s="157"/>
      <c r="B34" s="157"/>
      <c r="C34" s="157"/>
    </row>
    <row r="35" spans="1:55" s="158" customFormat="1" ht="20.25" customHeight="1">
      <c r="A35" s="157"/>
      <c r="B35" s="164" t="s">
        <v>241</v>
      </c>
      <c r="C35" s="157"/>
    </row>
    <row r="36" spans="1:55" s="158" customFormat="1" ht="20.25" customHeight="1">
      <c r="B36" s="157" t="s">
        <v>242</v>
      </c>
      <c r="E36" s="164"/>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row>
    <row r="37" spans="1:55" s="158" customFormat="1" ht="20.25" customHeight="1">
      <c r="B37" s="157" t="s">
        <v>243</v>
      </c>
      <c r="E37" s="157"/>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row>
    <row r="38" spans="1:55" s="158" customFormat="1" ht="20.25" customHeight="1">
      <c r="E38" s="157"/>
    </row>
    <row r="39" spans="1:55" s="158" customFormat="1" ht="20.25" customHeight="1">
      <c r="A39" s="157"/>
      <c r="B39" s="157"/>
      <c r="C39" s="157"/>
      <c r="D39" s="164"/>
      <c r="E39" s="166"/>
      <c r="F39" s="166"/>
      <c r="G39" s="166"/>
      <c r="J39" s="166"/>
      <c r="K39" s="166"/>
      <c r="L39" s="166"/>
      <c r="R39" s="166"/>
      <c r="S39" s="166"/>
      <c r="T39" s="166"/>
      <c r="W39" s="166"/>
      <c r="X39" s="166"/>
      <c r="Y39" s="166"/>
    </row>
    <row r="40" spans="1:55" s="158" customFormat="1" ht="20.25" customHeight="1">
      <c r="A40" s="157" t="s">
        <v>244</v>
      </c>
      <c r="B40" s="157"/>
      <c r="C40" s="157"/>
    </row>
    <row r="41" spans="1:55" s="158" customFormat="1" ht="20.25" customHeight="1">
      <c r="A41" s="157" t="s">
        <v>245</v>
      </c>
      <c r="B41" s="157"/>
      <c r="C41" s="157"/>
    </row>
    <row r="42" spans="1:55" s="158" customFormat="1" ht="20.25" customHeight="1">
      <c r="A42" s="167" t="s">
        <v>246</v>
      </c>
      <c r="D42" s="168"/>
      <c r="E42" s="169"/>
      <c r="F42" s="166"/>
      <c r="G42" s="166"/>
      <c r="H42" s="166"/>
      <c r="I42" s="166"/>
      <c r="K42" s="166"/>
      <c r="M42" s="166"/>
      <c r="N42" s="166"/>
      <c r="O42" s="166"/>
      <c r="P42" s="166"/>
      <c r="Q42" s="166"/>
      <c r="S42" s="166"/>
      <c r="U42" s="166"/>
      <c r="V42" s="166"/>
      <c r="X42" s="166"/>
      <c r="Z42" s="166"/>
      <c r="AA42" s="166"/>
      <c r="AB42" s="166"/>
      <c r="AC42" s="166"/>
      <c r="AD42" s="166"/>
      <c r="AF42" s="164"/>
      <c r="AH42" s="166"/>
      <c r="AM42" s="166"/>
    </row>
    <row r="43" spans="1:55" s="158" customFormat="1" ht="20.25" customHeight="1">
      <c r="C43" s="167"/>
      <c r="D43" s="168"/>
      <c r="E43" s="169"/>
      <c r="F43" s="166"/>
      <c r="G43" s="166"/>
      <c r="H43" s="166"/>
      <c r="I43" s="166"/>
      <c r="K43" s="166"/>
      <c r="M43" s="166"/>
      <c r="N43" s="166"/>
      <c r="O43" s="166"/>
      <c r="P43" s="166"/>
      <c r="Q43" s="166"/>
      <c r="S43" s="166"/>
      <c r="U43" s="166"/>
      <c r="V43" s="166"/>
      <c r="X43" s="166"/>
      <c r="Z43" s="166"/>
      <c r="AA43" s="166"/>
      <c r="AB43" s="166"/>
      <c r="AC43" s="166"/>
      <c r="AD43" s="166"/>
      <c r="AF43" s="164"/>
      <c r="AH43" s="166"/>
      <c r="AM43" s="166"/>
    </row>
    <row r="44" spans="1:55" s="158" customFormat="1" ht="20.25" customHeight="1">
      <c r="A44" s="157" t="s">
        <v>247</v>
      </c>
      <c r="B44" s="157"/>
    </row>
    <row r="45" spans="1:55" s="158" customFormat="1" ht="20.25" customHeight="1"/>
    <row r="46" spans="1:55" s="158" customFormat="1" ht="20.25" customHeight="1">
      <c r="A46" s="157" t="s">
        <v>248</v>
      </c>
      <c r="B46" s="157"/>
      <c r="C46" s="157"/>
    </row>
    <row r="47" spans="1:55" s="158" customFormat="1" ht="20.25" customHeight="1">
      <c r="A47" s="157" t="s">
        <v>249</v>
      </c>
      <c r="B47" s="157"/>
      <c r="C47" s="157"/>
    </row>
    <row r="48" spans="1:55" s="158" customFormat="1" ht="20.25" customHeight="1"/>
    <row r="49" spans="1:55" s="158" customFormat="1" ht="20.25" customHeight="1">
      <c r="A49" s="157" t="s">
        <v>250</v>
      </c>
      <c r="B49" s="157"/>
      <c r="C49" s="157"/>
    </row>
    <row r="50" spans="1:55" s="158" customFormat="1" ht="20.25" customHeight="1">
      <c r="A50" s="157" t="s">
        <v>251</v>
      </c>
      <c r="B50" s="157"/>
      <c r="C50" s="157"/>
    </row>
    <row r="51" spans="1:55" s="158" customFormat="1" ht="20.25" customHeight="1">
      <c r="A51" s="157"/>
      <c r="B51" s="157"/>
      <c r="C51" s="157"/>
    </row>
    <row r="52" spans="1:55" s="158" customFormat="1" ht="20.25" customHeight="1">
      <c r="A52" s="157" t="s">
        <v>252</v>
      </c>
      <c r="B52" s="157"/>
      <c r="C52" s="157"/>
    </row>
    <row r="53" spans="1:55" s="158" customFormat="1" ht="20.25" customHeight="1">
      <c r="A53" s="157"/>
      <c r="B53" s="157"/>
      <c r="C53" s="157"/>
    </row>
    <row r="54" spans="1:55" s="158" customFormat="1" ht="20.25" customHeight="1">
      <c r="A54" s="158" t="s">
        <v>253</v>
      </c>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row>
    <row r="55" spans="1:55" s="158" customFormat="1" ht="20.25" customHeight="1">
      <c r="A55" s="158" t="s">
        <v>254</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row>
    <row r="56" spans="1:55" s="158" customFormat="1" ht="20.25" customHeight="1">
      <c r="A56" s="158" t="s">
        <v>255</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row>
    <row r="57" spans="1:55" s="158" customFormat="1" ht="20.25" customHeight="1">
      <c r="A57" s="157"/>
      <c r="B57" s="157"/>
      <c r="C57" s="157"/>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row>
    <row r="58" spans="1:55" s="158" customFormat="1" ht="20.25" customHeight="1">
      <c r="A58" s="158" t="s">
        <v>256</v>
      </c>
      <c r="C58" s="171"/>
      <c r="D58" s="164"/>
      <c r="E58" s="164"/>
    </row>
    <row r="59" spans="1:55" s="158" customFormat="1" ht="20.25" customHeight="1">
      <c r="A59" s="172" t="s">
        <v>257</v>
      </c>
      <c r="B59" s="171"/>
      <c r="C59" s="171"/>
      <c r="D59" s="157"/>
      <c r="E59" s="157"/>
    </row>
    <row r="60" spans="1:55" s="158" customFormat="1" ht="20.25" customHeight="1">
      <c r="A60" s="173" t="s">
        <v>258</v>
      </c>
      <c r="B60" s="171"/>
      <c r="C60" s="171"/>
      <c r="D60" s="157"/>
      <c r="E60" s="157"/>
    </row>
    <row r="61" spans="1:55" s="158" customFormat="1" ht="20.25" customHeight="1">
      <c r="A61" s="172" t="s">
        <v>259</v>
      </c>
      <c r="B61" s="171"/>
      <c r="C61" s="171"/>
      <c r="D61" s="157"/>
      <c r="E61" s="157"/>
    </row>
    <row r="62" spans="1:55" s="158" customFormat="1" ht="20.25" customHeight="1">
      <c r="A62" s="173" t="s">
        <v>260</v>
      </c>
      <c r="B62" s="171"/>
      <c r="C62" s="171"/>
      <c r="D62" s="157"/>
      <c r="E62" s="157"/>
    </row>
    <row r="63" spans="1:55" s="158" customFormat="1" ht="20.25" customHeight="1">
      <c r="A63" s="172" t="s">
        <v>261</v>
      </c>
      <c r="B63" s="171"/>
      <c r="C63" s="171"/>
      <c r="D63" s="157"/>
      <c r="E63" s="157"/>
    </row>
    <row r="64" spans="1:55" s="158" customFormat="1" ht="20.25" customHeight="1">
      <c r="A64" s="172" t="s">
        <v>262</v>
      </c>
      <c r="B64" s="171"/>
      <c r="C64" s="171"/>
      <c r="D64" s="157"/>
      <c r="E64" s="157"/>
    </row>
    <row r="65" spans="1:5" s="158" customFormat="1" ht="20.25" customHeight="1">
      <c r="A65" s="172" t="s">
        <v>263</v>
      </c>
      <c r="B65" s="171"/>
      <c r="C65" s="171"/>
      <c r="D65" s="157"/>
      <c r="E65" s="157"/>
    </row>
    <row r="66" spans="1:5" s="158" customFormat="1" ht="20.25" customHeight="1">
      <c r="A66" s="171"/>
      <c r="B66" s="171"/>
      <c r="C66" s="171"/>
      <c r="D66" s="157"/>
      <c r="E66" s="157"/>
    </row>
    <row r="67" spans="1:5" s="158" customFormat="1" ht="20.25" customHeight="1">
      <c r="A67" s="171"/>
      <c r="B67" s="171"/>
      <c r="C67" s="171"/>
      <c r="D67" s="157"/>
      <c r="E67" s="157"/>
    </row>
    <row r="68" spans="1:5" s="158" customFormat="1" ht="20.25" customHeight="1">
      <c r="A68" s="171"/>
      <c r="B68" s="171"/>
      <c r="C68" s="171"/>
      <c r="D68" s="157"/>
      <c r="E68" s="157"/>
    </row>
    <row r="69" spans="1:5" s="158" customFormat="1" ht="20.25" customHeight="1">
      <c r="A69" s="171"/>
      <c r="B69" s="171"/>
      <c r="C69" s="171"/>
      <c r="D69" s="157"/>
      <c r="E69" s="157"/>
    </row>
    <row r="70" spans="1:5" ht="20.25" customHeight="1"/>
    <row r="71" spans="1:5" ht="20.25" customHeight="1"/>
  </sheetData>
  <mergeCells count="1">
    <mergeCell ref="E4:J5"/>
  </mergeCells>
  <phoneticPr fontId="6"/>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B1:K45"/>
  <sheetViews>
    <sheetView workbookViewId="0">
      <selection activeCell="F19" sqref="F19"/>
    </sheetView>
  </sheetViews>
  <sheetFormatPr defaultColWidth="9" defaultRowHeight="18.75"/>
  <cols>
    <col min="1" max="1" width="2" style="174" customWidth="1"/>
    <col min="2" max="2" width="8.625" style="174" customWidth="1"/>
    <col min="3" max="11" width="40.625" style="174" customWidth="1"/>
    <col min="12" max="16384" width="9" style="174"/>
  </cols>
  <sheetData>
    <row r="1" spans="2:11">
      <c r="B1" s="174" t="s">
        <v>264</v>
      </c>
    </row>
    <row r="3" spans="2:11">
      <c r="B3" s="175" t="s">
        <v>144</v>
      </c>
      <c r="C3" s="175" t="s">
        <v>265</v>
      </c>
    </row>
    <row r="4" spans="2:11">
      <c r="B4" s="175">
        <v>1</v>
      </c>
      <c r="C4" s="176" t="s">
        <v>123</v>
      </c>
    </row>
    <row r="5" spans="2:11">
      <c r="B5" s="175">
        <v>2</v>
      </c>
      <c r="C5" s="176" t="s">
        <v>266</v>
      </c>
    </row>
    <row r="6" spans="2:11">
      <c r="B6" s="175">
        <v>3</v>
      </c>
      <c r="C6" s="176"/>
    </row>
    <row r="7" spans="2:11">
      <c r="B7" s="175">
        <v>4</v>
      </c>
      <c r="C7" s="176"/>
    </row>
    <row r="8" spans="2:11">
      <c r="B8" s="175">
        <v>5</v>
      </c>
      <c r="C8" s="176"/>
    </row>
    <row r="9" spans="2:11">
      <c r="B9" s="175">
        <v>6</v>
      </c>
      <c r="C9" s="176"/>
    </row>
    <row r="10" spans="2:11">
      <c r="B10" s="175">
        <v>7</v>
      </c>
      <c r="C10" s="176"/>
    </row>
    <row r="11" spans="2:11">
      <c r="B11" s="175">
        <v>8</v>
      </c>
      <c r="C11" s="176"/>
    </row>
    <row r="13" spans="2:11">
      <c r="B13" s="174" t="s">
        <v>267</v>
      </c>
    </row>
    <row r="14" spans="2:11" ht="19.5" thickBot="1"/>
    <row r="15" spans="2:11" ht="19.5" thickBot="1">
      <c r="B15" s="177" t="s">
        <v>236</v>
      </c>
      <c r="C15" s="178" t="s">
        <v>157</v>
      </c>
      <c r="D15" s="179" t="s">
        <v>161</v>
      </c>
      <c r="E15" s="180" t="s">
        <v>237</v>
      </c>
      <c r="F15" s="181" t="s">
        <v>268</v>
      </c>
      <c r="G15" s="181" t="s">
        <v>269</v>
      </c>
      <c r="H15" s="181" t="s">
        <v>269</v>
      </c>
      <c r="I15" s="181" t="s">
        <v>268</v>
      </c>
      <c r="J15" s="181" t="s">
        <v>269</v>
      </c>
      <c r="K15" s="182" t="s">
        <v>268</v>
      </c>
    </row>
    <row r="16" spans="2:11">
      <c r="B16" s="789" t="s">
        <v>270</v>
      </c>
      <c r="C16" s="183" t="s">
        <v>159</v>
      </c>
      <c r="D16" s="184" t="s">
        <v>159</v>
      </c>
      <c r="E16" s="184" t="s">
        <v>271</v>
      </c>
      <c r="F16" s="184"/>
      <c r="G16" s="184"/>
      <c r="H16" s="184"/>
      <c r="I16" s="185"/>
      <c r="J16" s="185"/>
      <c r="K16" s="186"/>
    </row>
    <row r="17" spans="2:11">
      <c r="B17" s="789"/>
      <c r="C17" s="187" t="s">
        <v>272</v>
      </c>
      <c r="D17" s="184" t="s">
        <v>161</v>
      </c>
      <c r="E17" s="184" t="s">
        <v>161</v>
      </c>
      <c r="F17" s="184"/>
      <c r="G17" s="184"/>
      <c r="H17" s="184"/>
      <c r="I17" s="188"/>
      <c r="J17" s="188"/>
      <c r="K17" s="189"/>
    </row>
    <row r="18" spans="2:11">
      <c r="B18" s="789"/>
      <c r="C18" s="187" t="s">
        <v>272</v>
      </c>
      <c r="D18" s="184" t="s">
        <v>273</v>
      </c>
      <c r="E18" s="184" t="s">
        <v>274</v>
      </c>
      <c r="F18" s="184"/>
      <c r="G18" s="184"/>
      <c r="H18" s="184"/>
      <c r="I18" s="188"/>
      <c r="J18" s="188"/>
      <c r="K18" s="189"/>
    </row>
    <row r="19" spans="2:11">
      <c r="B19" s="789"/>
      <c r="C19" s="187" t="s">
        <v>273</v>
      </c>
      <c r="D19" s="184" t="s">
        <v>273</v>
      </c>
      <c r="E19" s="184" t="s">
        <v>275</v>
      </c>
      <c r="F19" s="184"/>
      <c r="G19" s="184"/>
      <c r="H19" s="184"/>
      <c r="I19" s="188"/>
      <c r="J19" s="188"/>
      <c r="K19" s="189"/>
    </row>
    <row r="20" spans="2:11">
      <c r="B20" s="789"/>
      <c r="C20" s="187" t="s">
        <v>273</v>
      </c>
      <c r="D20" s="184" t="s">
        <v>273</v>
      </c>
      <c r="E20" s="184" t="s">
        <v>276</v>
      </c>
      <c r="F20" s="184"/>
      <c r="G20" s="184"/>
      <c r="H20" s="184"/>
      <c r="I20" s="188"/>
      <c r="J20" s="188"/>
      <c r="K20" s="189"/>
    </row>
    <row r="21" spans="2:11">
      <c r="B21" s="789"/>
      <c r="C21" s="187" t="s">
        <v>277</v>
      </c>
      <c r="D21" s="184" t="s">
        <v>273</v>
      </c>
      <c r="E21" s="184" t="s">
        <v>278</v>
      </c>
      <c r="F21" s="184"/>
      <c r="G21" s="184"/>
      <c r="H21" s="184"/>
      <c r="I21" s="188"/>
      <c r="J21" s="188"/>
      <c r="K21" s="189"/>
    </row>
    <row r="22" spans="2:11">
      <c r="B22" s="789"/>
      <c r="C22" s="187" t="s">
        <v>277</v>
      </c>
      <c r="D22" s="184" t="s">
        <v>277</v>
      </c>
      <c r="E22" s="184" t="s">
        <v>273</v>
      </c>
      <c r="F22" s="184"/>
      <c r="G22" s="184"/>
      <c r="H22" s="184"/>
      <c r="I22" s="188"/>
      <c r="J22" s="188"/>
      <c r="K22" s="189"/>
    </row>
    <row r="23" spans="2:11">
      <c r="B23" s="789"/>
      <c r="C23" s="187" t="s">
        <v>273</v>
      </c>
      <c r="D23" s="184" t="s">
        <v>277</v>
      </c>
      <c r="E23" s="184" t="s">
        <v>277</v>
      </c>
      <c r="F23" s="184"/>
      <c r="G23" s="184"/>
      <c r="H23" s="184"/>
      <c r="I23" s="188"/>
      <c r="J23" s="188"/>
      <c r="K23" s="189"/>
    </row>
    <row r="24" spans="2:11">
      <c r="B24" s="789"/>
      <c r="C24" s="187" t="s">
        <v>273</v>
      </c>
      <c r="D24" s="184" t="s">
        <v>277</v>
      </c>
      <c r="E24" s="184" t="s">
        <v>277</v>
      </c>
      <c r="F24" s="184"/>
      <c r="G24" s="184"/>
      <c r="H24" s="184"/>
      <c r="I24" s="188"/>
      <c r="J24" s="188"/>
      <c r="K24" s="189"/>
    </row>
    <row r="25" spans="2:11">
      <c r="B25" s="789"/>
      <c r="C25" s="187" t="s">
        <v>277</v>
      </c>
      <c r="D25" s="190" t="s">
        <v>277</v>
      </c>
      <c r="E25" s="190" t="s">
        <v>278</v>
      </c>
      <c r="F25" s="190"/>
      <c r="G25" s="190"/>
      <c r="H25" s="190"/>
      <c r="I25" s="188"/>
      <c r="J25" s="188"/>
      <c r="K25" s="189"/>
    </row>
    <row r="26" spans="2:11">
      <c r="B26" s="789"/>
      <c r="C26" s="187" t="s">
        <v>277</v>
      </c>
      <c r="D26" s="190" t="s">
        <v>278</v>
      </c>
      <c r="E26" s="190" t="s">
        <v>273</v>
      </c>
      <c r="F26" s="190"/>
      <c r="G26" s="190"/>
      <c r="H26" s="190"/>
      <c r="I26" s="188"/>
      <c r="J26" s="188"/>
      <c r="K26" s="189"/>
    </row>
    <row r="27" spans="2:11">
      <c r="B27" s="789"/>
      <c r="C27" s="187" t="s">
        <v>277</v>
      </c>
      <c r="D27" s="190" t="s">
        <v>273</v>
      </c>
      <c r="E27" s="190" t="s">
        <v>273</v>
      </c>
      <c r="F27" s="190"/>
      <c r="G27" s="190"/>
      <c r="H27" s="190"/>
      <c r="I27" s="188"/>
      <c r="J27" s="188"/>
      <c r="K27" s="189"/>
    </row>
    <row r="28" spans="2:11" ht="19.5" thickBot="1">
      <c r="B28" s="790"/>
      <c r="C28" s="191" t="s">
        <v>277</v>
      </c>
      <c r="D28" s="192" t="s">
        <v>273</v>
      </c>
      <c r="E28" s="192" t="s">
        <v>273</v>
      </c>
      <c r="F28" s="192"/>
      <c r="G28" s="192"/>
      <c r="H28" s="192"/>
      <c r="I28" s="192"/>
      <c r="J28" s="192"/>
      <c r="K28" s="193"/>
    </row>
    <row r="31" spans="2:11">
      <c r="C31" s="174" t="s">
        <v>279</v>
      </c>
    </row>
    <row r="32" spans="2:11">
      <c r="C32" s="174" t="s">
        <v>280</v>
      </c>
    </row>
    <row r="33" spans="3:3">
      <c r="C33" s="174" t="s">
        <v>281</v>
      </c>
    </row>
    <row r="34" spans="3:3">
      <c r="C34" s="174" t="s">
        <v>282</v>
      </c>
    </row>
    <row r="35" spans="3:3">
      <c r="C35" s="174" t="s">
        <v>283</v>
      </c>
    </row>
    <row r="36" spans="3:3">
      <c r="C36" s="174" t="s">
        <v>284</v>
      </c>
    </row>
    <row r="37" spans="3:3">
      <c r="C37" s="174" t="s">
        <v>285</v>
      </c>
    </row>
    <row r="38" spans="3:3">
      <c r="C38" s="174" t="s">
        <v>286</v>
      </c>
    </row>
    <row r="40" spans="3:3">
      <c r="C40" s="174" t="s">
        <v>287</v>
      </c>
    </row>
    <row r="41" spans="3:3">
      <c r="C41" s="174" t="s">
        <v>288</v>
      </c>
    </row>
    <row r="42" spans="3:3">
      <c r="C42" s="174" t="s">
        <v>289</v>
      </c>
    </row>
    <row r="43" spans="3:3">
      <c r="C43" s="174" t="s">
        <v>290</v>
      </c>
    </row>
    <row r="44" spans="3:3">
      <c r="C44" s="174" t="s">
        <v>291</v>
      </c>
    </row>
    <row r="45" spans="3:3">
      <c r="C45" s="174" t="s">
        <v>292</v>
      </c>
    </row>
  </sheetData>
  <mergeCells count="1">
    <mergeCell ref="B16:B28"/>
  </mergeCells>
  <phoneticPr fontId="6"/>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19"/>
  <sheetViews>
    <sheetView showGridLines="0" zoomScaleNormal="100" workbookViewId="0"/>
  </sheetViews>
  <sheetFormatPr defaultColWidth="9" defaultRowHeight="13.5"/>
  <cols>
    <col min="1" max="2" width="9" style="195"/>
    <col min="3" max="3" width="13" style="195" customWidth="1"/>
    <col min="4" max="4" width="15.625" style="195" customWidth="1"/>
    <col min="5" max="8" width="10.625" style="195" customWidth="1"/>
    <col min="9" max="9" width="9" style="195"/>
    <col min="10" max="12" width="5.625" style="195" customWidth="1"/>
    <col min="13" max="16384" width="9" style="195"/>
  </cols>
  <sheetData>
    <row r="1" spans="2:13">
      <c r="B1" s="194" t="s">
        <v>294</v>
      </c>
    </row>
    <row r="2" spans="2:13" ht="18" customHeight="1">
      <c r="B2" s="195" t="s">
        <v>295</v>
      </c>
    </row>
    <row r="3" spans="2:13" ht="25.5" customHeight="1">
      <c r="B3" s="802" t="s">
        <v>296</v>
      </c>
      <c r="C3" s="802"/>
      <c r="D3" s="802"/>
      <c r="E3" s="802"/>
      <c r="F3" s="802"/>
      <c r="G3" s="802"/>
      <c r="H3" s="802"/>
    </row>
    <row r="4" spans="2:13" ht="14.25" thickBot="1"/>
    <row r="5" spans="2:13" ht="28.5" customHeight="1">
      <c r="B5" s="196"/>
      <c r="C5" s="197"/>
      <c r="D5" s="197"/>
      <c r="E5" s="197"/>
      <c r="F5" s="197"/>
      <c r="G5" s="197"/>
      <c r="H5" s="197"/>
      <c r="I5" s="197"/>
      <c r="J5" s="197"/>
      <c r="K5" s="197"/>
      <c r="L5" s="197"/>
      <c r="M5" s="198"/>
    </row>
    <row r="6" spans="2:13" ht="22.5" customHeight="1">
      <c r="B6" s="199"/>
      <c r="C6" s="200"/>
      <c r="D6" s="201"/>
      <c r="E6" s="200"/>
      <c r="F6" s="202"/>
      <c r="G6" s="793"/>
      <c r="H6" s="795"/>
      <c r="I6" s="802" t="s">
        <v>297</v>
      </c>
      <c r="J6" s="802"/>
      <c r="K6" s="802"/>
      <c r="L6" s="802"/>
      <c r="M6" s="203"/>
    </row>
    <row r="7" spans="2:13" ht="22.5" customHeight="1">
      <c r="B7" s="199"/>
      <c r="C7" s="204"/>
      <c r="D7" s="205" t="s">
        <v>298</v>
      </c>
      <c r="E7" s="204" t="s">
        <v>299</v>
      </c>
      <c r="F7" s="195" t="s">
        <v>300</v>
      </c>
      <c r="G7" s="800" t="s">
        <v>301</v>
      </c>
      <c r="H7" s="801"/>
      <c r="L7" s="206"/>
      <c r="M7" s="203"/>
    </row>
    <row r="8" spans="2:13" ht="22.5" customHeight="1">
      <c r="B8" s="199"/>
      <c r="C8" s="204"/>
      <c r="D8" s="205" t="s">
        <v>302</v>
      </c>
      <c r="E8" s="204" t="s">
        <v>303</v>
      </c>
      <c r="F8" s="195" t="s">
        <v>303</v>
      </c>
      <c r="G8" s="800" t="s">
        <v>304</v>
      </c>
      <c r="H8" s="801"/>
      <c r="L8" s="207"/>
      <c r="M8" s="203"/>
    </row>
    <row r="9" spans="2:13" ht="22.5" customHeight="1">
      <c r="B9" s="199"/>
      <c r="C9" s="204"/>
      <c r="D9" s="208"/>
      <c r="E9" s="209"/>
      <c r="F9" s="210"/>
      <c r="G9" s="791"/>
      <c r="H9" s="792"/>
      <c r="K9" s="195" t="s">
        <v>305</v>
      </c>
      <c r="M9" s="203"/>
    </row>
    <row r="10" spans="2:13" ht="22.5" customHeight="1">
      <c r="B10" s="199"/>
      <c r="C10" s="205"/>
      <c r="D10" s="207"/>
      <c r="L10" s="207"/>
      <c r="M10" s="203"/>
    </row>
    <row r="11" spans="2:13" ht="22.5" customHeight="1">
      <c r="B11" s="199"/>
      <c r="C11" s="205" t="s">
        <v>306</v>
      </c>
      <c r="D11" s="207"/>
      <c r="L11" s="211"/>
      <c r="M11" s="203"/>
    </row>
    <row r="12" spans="2:13" ht="22.5" customHeight="1">
      <c r="B12" s="199"/>
      <c r="C12" s="205" t="s">
        <v>307</v>
      </c>
      <c r="D12" s="207"/>
      <c r="E12" s="201"/>
      <c r="F12" s="202"/>
      <c r="G12" s="206"/>
      <c r="H12" s="200"/>
      <c r="J12" s="793"/>
      <c r="K12" s="794"/>
      <c r="L12" s="795"/>
      <c r="M12" s="203"/>
    </row>
    <row r="13" spans="2:13" ht="22.5" customHeight="1">
      <c r="B13" s="199"/>
      <c r="C13" s="205"/>
      <c r="D13" s="207"/>
      <c r="E13" s="205"/>
      <c r="F13" s="195" t="s">
        <v>308</v>
      </c>
      <c r="G13" s="207"/>
      <c r="H13" s="204" t="s">
        <v>309</v>
      </c>
      <c r="J13" s="796" t="s">
        <v>310</v>
      </c>
      <c r="K13" s="797"/>
      <c r="L13" s="798"/>
      <c r="M13" s="203"/>
    </row>
    <row r="14" spans="2:13" ht="22.5" customHeight="1">
      <c r="B14" s="199"/>
      <c r="C14" s="205"/>
      <c r="D14" s="207"/>
      <c r="E14" s="205"/>
      <c r="G14" s="207"/>
      <c r="H14" s="204" t="s">
        <v>303</v>
      </c>
      <c r="J14" s="796"/>
      <c r="K14" s="797"/>
      <c r="L14" s="798"/>
      <c r="M14" s="203"/>
    </row>
    <row r="15" spans="2:13" ht="22.5" customHeight="1">
      <c r="B15" s="199"/>
      <c r="C15" s="208"/>
      <c r="D15" s="211"/>
      <c r="E15" s="208"/>
      <c r="F15" s="210"/>
      <c r="G15" s="211"/>
      <c r="H15" s="209"/>
      <c r="I15" s="209"/>
      <c r="J15" s="791"/>
      <c r="K15" s="799"/>
      <c r="L15" s="792"/>
      <c r="M15" s="203"/>
    </row>
    <row r="16" spans="2:13" ht="71.25" customHeight="1" thickBot="1">
      <c r="B16" s="212"/>
      <c r="C16" s="213"/>
      <c r="D16" s="213"/>
      <c r="E16" s="213"/>
      <c r="F16" s="213"/>
      <c r="G16" s="213"/>
      <c r="H16" s="213"/>
      <c r="I16" s="213"/>
      <c r="J16" s="213"/>
      <c r="K16" s="213"/>
      <c r="L16" s="213"/>
      <c r="M16" s="214"/>
    </row>
    <row r="17" spans="2:3" ht="22.5" customHeight="1">
      <c r="B17" s="215" t="s">
        <v>311</v>
      </c>
      <c r="C17" s="195" t="s">
        <v>312</v>
      </c>
    </row>
    <row r="18" spans="2:3" ht="22.5" customHeight="1">
      <c r="B18" s="195">
        <v>2</v>
      </c>
      <c r="C18" s="195" t="s">
        <v>313</v>
      </c>
    </row>
    <row r="19" spans="2:3" ht="22.5" customHeight="1">
      <c r="B19" s="195">
        <v>3</v>
      </c>
      <c r="C19" s="195" t="s">
        <v>314</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217" customWidth="1"/>
    <col min="2" max="2" width="23.125" style="217" customWidth="1"/>
    <col min="3" max="3" width="53.125" style="217" customWidth="1"/>
    <col min="4" max="4" width="0.625" style="217" customWidth="1"/>
    <col min="5" max="16384" width="6.625" style="217"/>
  </cols>
  <sheetData>
    <row r="1" spans="2:3" ht="16.899999999999999" customHeight="1">
      <c r="B1" s="216" t="s">
        <v>315</v>
      </c>
    </row>
    <row r="2" spans="2:3" ht="32.450000000000003" customHeight="1" thickBot="1">
      <c r="B2" s="809" t="s">
        <v>316</v>
      </c>
      <c r="C2" s="809"/>
    </row>
    <row r="3" spans="2:3" s="220" customFormat="1" ht="25.15" customHeight="1">
      <c r="B3" s="218" t="s">
        <v>317</v>
      </c>
      <c r="C3" s="219"/>
    </row>
    <row r="4" spans="2:3" s="220" customFormat="1" ht="22.9" customHeight="1" thickBot="1">
      <c r="B4" s="221" t="s">
        <v>318</v>
      </c>
      <c r="C4" s="222"/>
    </row>
    <row r="5" spans="2:3" s="220" customFormat="1" ht="22.9" customHeight="1" thickBot="1">
      <c r="B5" s="223"/>
      <c r="C5" s="224"/>
    </row>
    <row r="6" spans="2:3" s="220" customFormat="1" ht="33.75" customHeight="1">
      <c r="B6" s="810" t="s">
        <v>319</v>
      </c>
      <c r="C6" s="811"/>
    </row>
    <row r="7" spans="2:3" s="220" customFormat="1" ht="24.95" customHeight="1">
      <c r="B7" s="812" t="s">
        <v>320</v>
      </c>
      <c r="C7" s="813"/>
    </row>
    <row r="8" spans="2:3" s="220" customFormat="1" ht="99.95" customHeight="1">
      <c r="B8" s="805"/>
      <c r="C8" s="806"/>
    </row>
    <row r="9" spans="2:3" s="220" customFormat="1" ht="24.95" customHeight="1">
      <c r="B9" s="803" t="s">
        <v>321</v>
      </c>
      <c r="C9" s="804"/>
    </row>
    <row r="10" spans="2:3" ht="99.95" customHeight="1">
      <c r="B10" s="805"/>
      <c r="C10" s="806"/>
    </row>
    <row r="11" spans="2:3" ht="24.95" customHeight="1">
      <c r="B11" s="803" t="s">
        <v>322</v>
      </c>
      <c r="C11" s="804"/>
    </row>
    <row r="12" spans="2:3" ht="99.95" customHeight="1">
      <c r="B12" s="805"/>
      <c r="C12" s="806"/>
    </row>
    <row r="13" spans="2:3" ht="24.95" customHeight="1">
      <c r="B13" s="803" t="s">
        <v>323</v>
      </c>
      <c r="C13" s="804"/>
    </row>
    <row r="14" spans="2:3" ht="99.95" customHeight="1" thickBot="1">
      <c r="B14" s="807"/>
      <c r="C14" s="808"/>
    </row>
    <row r="15" spans="2:3" ht="13.5">
      <c r="B15" s="225"/>
      <c r="C15" s="225"/>
    </row>
    <row r="16" spans="2:3" ht="12.75">
      <c r="B16" s="216" t="s">
        <v>324</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50"/>
  <sheetViews>
    <sheetView zoomScaleNormal="100" workbookViewId="0">
      <selection activeCell="AO20" sqref="AO20"/>
    </sheetView>
  </sheetViews>
  <sheetFormatPr defaultRowHeight="13.5"/>
  <cols>
    <col min="1" max="32" width="2.625" style="266" customWidth="1"/>
    <col min="33" max="33" width="2.5" style="266" customWidth="1"/>
    <col min="34" max="40" width="2.625" style="266" customWidth="1"/>
    <col min="41" max="258" width="9" style="266"/>
    <col min="259" max="288" width="2.625" style="266" customWidth="1"/>
    <col min="289" max="289" width="2.5" style="266" customWidth="1"/>
    <col min="290" max="296" width="2.625" style="266" customWidth="1"/>
    <col min="297" max="514" width="9" style="266"/>
    <col min="515" max="544" width="2.625" style="266" customWidth="1"/>
    <col min="545" max="545" width="2.5" style="266" customWidth="1"/>
    <col min="546" max="552" width="2.625" style="266" customWidth="1"/>
    <col min="553" max="770" width="9" style="266"/>
    <col min="771" max="800" width="2.625" style="266" customWidth="1"/>
    <col min="801" max="801" width="2.5" style="266" customWidth="1"/>
    <col min="802" max="808" width="2.625" style="266" customWidth="1"/>
    <col min="809" max="1026" width="9" style="266"/>
    <col min="1027" max="1056" width="2.625" style="266" customWidth="1"/>
    <col min="1057" max="1057" width="2.5" style="266" customWidth="1"/>
    <col min="1058" max="1064" width="2.625" style="266" customWidth="1"/>
    <col min="1065" max="1282" width="9" style="266"/>
    <col min="1283" max="1312" width="2.625" style="266" customWidth="1"/>
    <col min="1313" max="1313" width="2.5" style="266" customWidth="1"/>
    <col min="1314" max="1320" width="2.625" style="266" customWidth="1"/>
    <col min="1321" max="1538" width="9" style="266"/>
    <col min="1539" max="1568" width="2.625" style="266" customWidth="1"/>
    <col min="1569" max="1569" width="2.5" style="266" customWidth="1"/>
    <col min="1570" max="1576" width="2.625" style="266" customWidth="1"/>
    <col min="1577" max="1794" width="9" style="266"/>
    <col min="1795" max="1824" width="2.625" style="266" customWidth="1"/>
    <col min="1825" max="1825" width="2.5" style="266" customWidth="1"/>
    <col min="1826" max="1832" width="2.625" style="266" customWidth="1"/>
    <col min="1833" max="2050" width="9" style="266"/>
    <col min="2051" max="2080" width="2.625" style="266" customWidth="1"/>
    <col min="2081" max="2081" width="2.5" style="266" customWidth="1"/>
    <col min="2082" max="2088" width="2.625" style="266" customWidth="1"/>
    <col min="2089" max="2306" width="9" style="266"/>
    <col min="2307" max="2336" width="2.625" style="266" customWidth="1"/>
    <col min="2337" max="2337" width="2.5" style="266" customWidth="1"/>
    <col min="2338" max="2344" width="2.625" style="266" customWidth="1"/>
    <col min="2345" max="2562" width="9" style="266"/>
    <col min="2563" max="2592" width="2.625" style="266" customWidth="1"/>
    <col min="2593" max="2593" width="2.5" style="266" customWidth="1"/>
    <col min="2594" max="2600" width="2.625" style="266" customWidth="1"/>
    <col min="2601" max="2818" width="9" style="266"/>
    <col min="2819" max="2848" width="2.625" style="266" customWidth="1"/>
    <col min="2849" max="2849" width="2.5" style="266" customWidth="1"/>
    <col min="2850" max="2856" width="2.625" style="266" customWidth="1"/>
    <col min="2857" max="3074" width="9" style="266"/>
    <col min="3075" max="3104" width="2.625" style="266" customWidth="1"/>
    <col min="3105" max="3105" width="2.5" style="266" customWidth="1"/>
    <col min="3106" max="3112" width="2.625" style="266" customWidth="1"/>
    <col min="3113" max="3330" width="9" style="266"/>
    <col min="3331" max="3360" width="2.625" style="266" customWidth="1"/>
    <col min="3361" max="3361" width="2.5" style="266" customWidth="1"/>
    <col min="3362" max="3368" width="2.625" style="266" customWidth="1"/>
    <col min="3369" max="3586" width="9" style="266"/>
    <col min="3587" max="3616" width="2.625" style="266" customWidth="1"/>
    <col min="3617" max="3617" width="2.5" style="266" customWidth="1"/>
    <col min="3618" max="3624" width="2.625" style="266" customWidth="1"/>
    <col min="3625" max="3842" width="9" style="266"/>
    <col min="3843" max="3872" width="2.625" style="266" customWidth="1"/>
    <col min="3873" max="3873" width="2.5" style="266" customWidth="1"/>
    <col min="3874" max="3880" width="2.625" style="266" customWidth="1"/>
    <col min="3881" max="4098" width="9" style="266"/>
    <col min="4099" max="4128" width="2.625" style="266" customWidth="1"/>
    <col min="4129" max="4129" width="2.5" style="266" customWidth="1"/>
    <col min="4130" max="4136" width="2.625" style="266" customWidth="1"/>
    <col min="4137" max="4354" width="9" style="266"/>
    <col min="4355" max="4384" width="2.625" style="266" customWidth="1"/>
    <col min="4385" max="4385" width="2.5" style="266" customWidth="1"/>
    <col min="4386" max="4392" width="2.625" style="266" customWidth="1"/>
    <col min="4393" max="4610" width="9" style="266"/>
    <col min="4611" max="4640" width="2.625" style="266" customWidth="1"/>
    <col min="4641" max="4641" width="2.5" style="266" customWidth="1"/>
    <col min="4642" max="4648" width="2.625" style="266" customWidth="1"/>
    <col min="4649" max="4866" width="9" style="266"/>
    <col min="4867" max="4896" width="2.625" style="266" customWidth="1"/>
    <col min="4897" max="4897" width="2.5" style="266" customWidth="1"/>
    <col min="4898" max="4904" width="2.625" style="266" customWidth="1"/>
    <col min="4905" max="5122" width="9" style="266"/>
    <col min="5123" max="5152" width="2.625" style="266" customWidth="1"/>
    <col min="5153" max="5153" width="2.5" style="266" customWidth="1"/>
    <col min="5154" max="5160" width="2.625" style="266" customWidth="1"/>
    <col min="5161" max="5378" width="9" style="266"/>
    <col min="5379" max="5408" width="2.625" style="266" customWidth="1"/>
    <col min="5409" max="5409" width="2.5" style="266" customWidth="1"/>
    <col min="5410" max="5416" width="2.625" style="266" customWidth="1"/>
    <col min="5417" max="5634" width="9" style="266"/>
    <col min="5635" max="5664" width="2.625" style="266" customWidth="1"/>
    <col min="5665" max="5665" width="2.5" style="266" customWidth="1"/>
    <col min="5666" max="5672" width="2.625" style="266" customWidth="1"/>
    <col min="5673" max="5890" width="9" style="266"/>
    <col min="5891" max="5920" width="2.625" style="266" customWidth="1"/>
    <col min="5921" max="5921" width="2.5" style="266" customWidth="1"/>
    <col min="5922" max="5928" width="2.625" style="266" customWidth="1"/>
    <col min="5929" max="6146" width="9" style="266"/>
    <col min="6147" max="6176" width="2.625" style="266" customWidth="1"/>
    <col min="6177" max="6177" width="2.5" style="266" customWidth="1"/>
    <col min="6178" max="6184" width="2.625" style="266" customWidth="1"/>
    <col min="6185" max="6402" width="9" style="266"/>
    <col min="6403" max="6432" width="2.625" style="266" customWidth="1"/>
    <col min="6433" max="6433" width="2.5" style="266" customWidth="1"/>
    <col min="6434" max="6440" width="2.625" style="266" customWidth="1"/>
    <col min="6441" max="6658" width="9" style="266"/>
    <col min="6659" max="6688" width="2.625" style="266" customWidth="1"/>
    <col min="6689" max="6689" width="2.5" style="266" customWidth="1"/>
    <col min="6690" max="6696" width="2.625" style="266" customWidth="1"/>
    <col min="6697" max="6914" width="9" style="266"/>
    <col min="6915" max="6944" width="2.625" style="266" customWidth="1"/>
    <col min="6945" max="6945" width="2.5" style="266" customWidth="1"/>
    <col min="6946" max="6952" width="2.625" style="266" customWidth="1"/>
    <col min="6953" max="7170" width="9" style="266"/>
    <col min="7171" max="7200" width="2.625" style="266" customWidth="1"/>
    <col min="7201" max="7201" width="2.5" style="266" customWidth="1"/>
    <col min="7202" max="7208" width="2.625" style="266" customWidth="1"/>
    <col min="7209" max="7426" width="9" style="266"/>
    <col min="7427" max="7456" width="2.625" style="266" customWidth="1"/>
    <col min="7457" max="7457" width="2.5" style="266" customWidth="1"/>
    <col min="7458" max="7464" width="2.625" style="266" customWidth="1"/>
    <col min="7465" max="7682" width="9" style="266"/>
    <col min="7683" max="7712" width="2.625" style="266" customWidth="1"/>
    <col min="7713" max="7713" width="2.5" style="266" customWidth="1"/>
    <col min="7714" max="7720" width="2.625" style="266" customWidth="1"/>
    <col min="7721" max="7938" width="9" style="266"/>
    <col min="7939" max="7968" width="2.625" style="266" customWidth="1"/>
    <col min="7969" max="7969" width="2.5" style="266" customWidth="1"/>
    <col min="7970" max="7976" width="2.625" style="266" customWidth="1"/>
    <col min="7977" max="8194" width="9" style="266"/>
    <col min="8195" max="8224" width="2.625" style="266" customWidth="1"/>
    <col min="8225" max="8225" width="2.5" style="266" customWidth="1"/>
    <col min="8226" max="8232" width="2.625" style="266" customWidth="1"/>
    <col min="8233" max="8450" width="9" style="266"/>
    <col min="8451" max="8480" width="2.625" style="266" customWidth="1"/>
    <col min="8481" max="8481" width="2.5" style="266" customWidth="1"/>
    <col min="8482" max="8488" width="2.625" style="266" customWidth="1"/>
    <col min="8489" max="8706" width="9" style="266"/>
    <col min="8707" max="8736" width="2.625" style="266" customWidth="1"/>
    <col min="8737" max="8737" width="2.5" style="266" customWidth="1"/>
    <col min="8738" max="8744" width="2.625" style="266" customWidth="1"/>
    <col min="8745" max="8962" width="9" style="266"/>
    <col min="8963" max="8992" width="2.625" style="266" customWidth="1"/>
    <col min="8993" max="8993" width="2.5" style="266" customWidth="1"/>
    <col min="8994" max="9000" width="2.625" style="266" customWidth="1"/>
    <col min="9001" max="9218" width="9" style="266"/>
    <col min="9219" max="9248" width="2.625" style="266" customWidth="1"/>
    <col min="9249" max="9249" width="2.5" style="266" customWidth="1"/>
    <col min="9250" max="9256" width="2.625" style="266" customWidth="1"/>
    <col min="9257" max="9474" width="9" style="266"/>
    <col min="9475" max="9504" width="2.625" style="266" customWidth="1"/>
    <col min="9505" max="9505" width="2.5" style="266" customWidth="1"/>
    <col min="9506" max="9512" width="2.625" style="266" customWidth="1"/>
    <col min="9513" max="9730" width="9" style="266"/>
    <col min="9731" max="9760" width="2.625" style="266" customWidth="1"/>
    <col min="9761" max="9761" width="2.5" style="266" customWidth="1"/>
    <col min="9762" max="9768" width="2.625" style="266" customWidth="1"/>
    <col min="9769" max="9986" width="9" style="266"/>
    <col min="9987" max="10016" width="2.625" style="266" customWidth="1"/>
    <col min="10017" max="10017" width="2.5" style="266" customWidth="1"/>
    <col min="10018" max="10024" width="2.625" style="266" customWidth="1"/>
    <col min="10025" max="10242" width="9" style="266"/>
    <col min="10243" max="10272" width="2.625" style="266" customWidth="1"/>
    <col min="10273" max="10273" width="2.5" style="266" customWidth="1"/>
    <col min="10274" max="10280" width="2.625" style="266" customWidth="1"/>
    <col min="10281" max="10498" width="9" style="266"/>
    <col min="10499" max="10528" width="2.625" style="266" customWidth="1"/>
    <col min="10529" max="10529" width="2.5" style="266" customWidth="1"/>
    <col min="10530" max="10536" width="2.625" style="266" customWidth="1"/>
    <col min="10537" max="10754" width="9" style="266"/>
    <col min="10755" max="10784" width="2.625" style="266" customWidth="1"/>
    <col min="10785" max="10785" width="2.5" style="266" customWidth="1"/>
    <col min="10786" max="10792" width="2.625" style="266" customWidth="1"/>
    <col min="10793" max="11010" width="9" style="266"/>
    <col min="11011" max="11040" width="2.625" style="266" customWidth="1"/>
    <col min="11041" max="11041" width="2.5" style="266" customWidth="1"/>
    <col min="11042" max="11048" width="2.625" style="266" customWidth="1"/>
    <col min="11049" max="11266" width="9" style="266"/>
    <col min="11267" max="11296" width="2.625" style="266" customWidth="1"/>
    <col min="11297" max="11297" width="2.5" style="266" customWidth="1"/>
    <col min="11298" max="11304" width="2.625" style="266" customWidth="1"/>
    <col min="11305" max="11522" width="9" style="266"/>
    <col min="11523" max="11552" width="2.625" style="266" customWidth="1"/>
    <col min="11553" max="11553" width="2.5" style="266" customWidth="1"/>
    <col min="11554" max="11560" width="2.625" style="266" customWidth="1"/>
    <col min="11561" max="11778" width="9" style="266"/>
    <col min="11779" max="11808" width="2.625" style="266" customWidth="1"/>
    <col min="11809" max="11809" width="2.5" style="266" customWidth="1"/>
    <col min="11810" max="11816" width="2.625" style="266" customWidth="1"/>
    <col min="11817" max="12034" width="9" style="266"/>
    <col min="12035" max="12064" width="2.625" style="266" customWidth="1"/>
    <col min="12065" max="12065" width="2.5" style="266" customWidth="1"/>
    <col min="12066" max="12072" width="2.625" style="266" customWidth="1"/>
    <col min="12073" max="12290" width="9" style="266"/>
    <col min="12291" max="12320" width="2.625" style="266" customWidth="1"/>
    <col min="12321" max="12321" width="2.5" style="266" customWidth="1"/>
    <col min="12322" max="12328" width="2.625" style="266" customWidth="1"/>
    <col min="12329" max="12546" width="9" style="266"/>
    <col min="12547" max="12576" width="2.625" style="266" customWidth="1"/>
    <col min="12577" max="12577" width="2.5" style="266" customWidth="1"/>
    <col min="12578" max="12584" width="2.625" style="266" customWidth="1"/>
    <col min="12585" max="12802" width="9" style="266"/>
    <col min="12803" max="12832" width="2.625" style="266" customWidth="1"/>
    <col min="12833" max="12833" width="2.5" style="266" customWidth="1"/>
    <col min="12834" max="12840" width="2.625" style="266" customWidth="1"/>
    <col min="12841" max="13058" width="9" style="266"/>
    <col min="13059" max="13088" width="2.625" style="266" customWidth="1"/>
    <col min="13089" max="13089" width="2.5" style="266" customWidth="1"/>
    <col min="13090" max="13096" width="2.625" style="266" customWidth="1"/>
    <col min="13097" max="13314" width="9" style="266"/>
    <col min="13315" max="13344" width="2.625" style="266" customWidth="1"/>
    <col min="13345" max="13345" width="2.5" style="266" customWidth="1"/>
    <col min="13346" max="13352" width="2.625" style="266" customWidth="1"/>
    <col min="13353" max="13570" width="9" style="266"/>
    <col min="13571" max="13600" width="2.625" style="266" customWidth="1"/>
    <col min="13601" max="13601" width="2.5" style="266" customWidth="1"/>
    <col min="13602" max="13608" width="2.625" style="266" customWidth="1"/>
    <col min="13609" max="13826" width="9" style="266"/>
    <col min="13827" max="13856" width="2.625" style="266" customWidth="1"/>
    <col min="13857" max="13857" width="2.5" style="266" customWidth="1"/>
    <col min="13858" max="13864" width="2.625" style="266" customWidth="1"/>
    <col min="13865" max="14082" width="9" style="266"/>
    <col min="14083" max="14112" width="2.625" style="266" customWidth="1"/>
    <col min="14113" max="14113" width="2.5" style="266" customWidth="1"/>
    <col min="14114" max="14120" width="2.625" style="266" customWidth="1"/>
    <col min="14121" max="14338" width="9" style="266"/>
    <col min="14339" max="14368" width="2.625" style="266" customWidth="1"/>
    <col min="14369" max="14369" width="2.5" style="266" customWidth="1"/>
    <col min="14370" max="14376" width="2.625" style="266" customWidth="1"/>
    <col min="14377" max="14594" width="9" style="266"/>
    <col min="14595" max="14624" width="2.625" style="266" customWidth="1"/>
    <col min="14625" max="14625" width="2.5" style="266" customWidth="1"/>
    <col min="14626" max="14632" width="2.625" style="266" customWidth="1"/>
    <col min="14633" max="14850" width="9" style="266"/>
    <col min="14851" max="14880" width="2.625" style="266" customWidth="1"/>
    <col min="14881" max="14881" width="2.5" style="266" customWidth="1"/>
    <col min="14882" max="14888" width="2.625" style="266" customWidth="1"/>
    <col min="14889" max="15106" width="9" style="266"/>
    <col min="15107" max="15136" width="2.625" style="266" customWidth="1"/>
    <col min="15137" max="15137" width="2.5" style="266" customWidth="1"/>
    <col min="15138" max="15144" width="2.625" style="266" customWidth="1"/>
    <col min="15145" max="15362" width="9" style="266"/>
    <col min="15363" max="15392" width="2.625" style="266" customWidth="1"/>
    <col min="15393" max="15393" width="2.5" style="266" customWidth="1"/>
    <col min="15394" max="15400" width="2.625" style="266" customWidth="1"/>
    <col min="15401" max="15618" width="9" style="266"/>
    <col min="15619" max="15648" width="2.625" style="266" customWidth="1"/>
    <col min="15649" max="15649" width="2.5" style="266" customWidth="1"/>
    <col min="15650" max="15656" width="2.625" style="266" customWidth="1"/>
    <col min="15657" max="15874" width="9" style="266"/>
    <col min="15875" max="15904" width="2.625" style="266" customWidth="1"/>
    <col min="15905" max="15905" width="2.5" style="266" customWidth="1"/>
    <col min="15906" max="15912" width="2.625" style="266" customWidth="1"/>
    <col min="15913" max="16130" width="9" style="266"/>
    <col min="16131" max="16160" width="2.625" style="266" customWidth="1"/>
    <col min="16161" max="16161" width="2.5" style="266" customWidth="1"/>
    <col min="16162" max="16168" width="2.625" style="266" customWidth="1"/>
    <col min="16169" max="16384" width="9" style="266"/>
  </cols>
  <sheetData>
    <row r="1" spans="1:32" ht="18" customHeight="1">
      <c r="A1" s="283" t="s">
        <v>443</v>
      </c>
    </row>
    <row r="2" spans="1:32" ht="21" customHeight="1">
      <c r="A2" s="817" t="s">
        <v>442</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row>
    <row r="3" spans="1:32" ht="21" customHeight="1" thickBot="1">
      <c r="A3" s="282"/>
    </row>
    <row r="4" spans="1:32" ht="21" customHeight="1">
      <c r="A4" s="818" t="s">
        <v>441</v>
      </c>
      <c r="B4" s="819"/>
      <c r="C4" s="819"/>
      <c r="D4" s="819"/>
      <c r="E4" s="819"/>
      <c r="F4" s="819"/>
      <c r="G4" s="819"/>
      <c r="H4" s="820"/>
      <c r="I4" s="821"/>
      <c r="J4" s="819"/>
      <c r="K4" s="819"/>
      <c r="L4" s="819"/>
      <c r="M4" s="819"/>
      <c r="N4" s="819"/>
      <c r="O4" s="819"/>
      <c r="P4" s="819"/>
      <c r="Q4" s="819"/>
      <c r="R4" s="819"/>
      <c r="S4" s="819"/>
      <c r="T4" s="819"/>
      <c r="U4" s="819"/>
      <c r="V4" s="819"/>
      <c r="W4" s="819"/>
      <c r="X4" s="819"/>
      <c r="Y4" s="819"/>
      <c r="Z4" s="819"/>
      <c r="AA4" s="819"/>
      <c r="AB4" s="819"/>
      <c r="AC4" s="819"/>
      <c r="AD4" s="819"/>
      <c r="AE4" s="819"/>
      <c r="AF4" s="822"/>
    </row>
    <row r="5" spans="1:32" ht="21" customHeight="1" thickBot="1">
      <c r="A5" s="823" t="s">
        <v>318</v>
      </c>
      <c r="B5" s="824"/>
      <c r="C5" s="824"/>
      <c r="D5" s="824"/>
      <c r="E5" s="824"/>
      <c r="F5" s="824"/>
      <c r="G5" s="824"/>
      <c r="H5" s="825"/>
      <c r="I5" s="826"/>
      <c r="J5" s="824"/>
      <c r="K5" s="824"/>
      <c r="L5" s="824"/>
      <c r="M5" s="824"/>
      <c r="N5" s="824"/>
      <c r="O5" s="824"/>
      <c r="P5" s="824"/>
      <c r="Q5" s="824"/>
      <c r="R5" s="824"/>
      <c r="S5" s="824"/>
      <c r="T5" s="824"/>
      <c r="U5" s="824"/>
      <c r="V5" s="824"/>
      <c r="W5" s="824"/>
      <c r="X5" s="824"/>
      <c r="Y5" s="824"/>
      <c r="Z5" s="824"/>
      <c r="AA5" s="824"/>
      <c r="AB5" s="824"/>
      <c r="AC5" s="824"/>
      <c r="AD5" s="824"/>
      <c r="AE5" s="824"/>
      <c r="AF5" s="827"/>
    </row>
    <row r="6" spans="1:32" ht="14.25" thickBot="1"/>
    <row r="7" spans="1:32" ht="14.25" customHeight="1">
      <c r="A7" s="814" t="s">
        <v>440</v>
      </c>
      <c r="B7" s="815"/>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6"/>
    </row>
    <row r="8" spans="1:32" s="278" customFormat="1" ht="18" customHeight="1">
      <c r="A8" s="281" t="s">
        <v>439</v>
      </c>
      <c r="B8" s="280" t="s">
        <v>438</v>
      </c>
      <c r="AF8" s="279"/>
    </row>
    <row r="9" spans="1:32">
      <c r="A9" s="276"/>
      <c r="B9" s="277" t="s">
        <v>437</v>
      </c>
      <c r="C9" s="266" t="s">
        <v>436</v>
      </c>
      <c r="AF9" s="272"/>
    </row>
    <row r="10" spans="1:32">
      <c r="A10" s="276"/>
      <c r="B10" s="277"/>
      <c r="AF10" s="272"/>
    </row>
    <row r="11" spans="1:32">
      <c r="A11" s="276"/>
      <c r="B11" s="277"/>
      <c r="AF11" s="272"/>
    </row>
    <row r="12" spans="1:32">
      <c r="A12" s="276"/>
      <c r="B12" s="273"/>
      <c r="AF12" s="272"/>
    </row>
    <row r="13" spans="1:32">
      <c r="A13" s="276"/>
      <c r="B13" s="277" t="s">
        <v>435</v>
      </c>
      <c r="C13" s="266" t="s">
        <v>434</v>
      </c>
      <c r="AF13" s="272"/>
    </row>
    <row r="14" spans="1:32">
      <c r="A14" s="276"/>
      <c r="B14" s="277"/>
      <c r="AF14" s="272"/>
    </row>
    <row r="15" spans="1:32">
      <c r="A15" s="276"/>
      <c r="B15" s="277"/>
      <c r="AF15" s="272"/>
    </row>
    <row r="16" spans="1:32">
      <c r="A16" s="276"/>
      <c r="B16" s="273"/>
      <c r="AF16" s="272"/>
    </row>
    <row r="17" spans="1:32">
      <c r="A17" s="276"/>
      <c r="B17" s="277" t="s">
        <v>433</v>
      </c>
      <c r="C17" s="266" t="s">
        <v>432</v>
      </c>
      <c r="AF17" s="272"/>
    </row>
    <row r="18" spans="1:32">
      <c r="A18" s="276"/>
      <c r="B18" s="277"/>
      <c r="AF18" s="272"/>
    </row>
    <row r="19" spans="1:32">
      <c r="A19" s="276"/>
      <c r="B19" s="277"/>
      <c r="AF19" s="272"/>
    </row>
    <row r="20" spans="1:32">
      <c r="A20" s="276"/>
      <c r="B20" s="273"/>
      <c r="AF20" s="272"/>
    </row>
    <row r="21" spans="1:32">
      <c r="A21" s="276"/>
      <c r="B21" s="277" t="s">
        <v>431</v>
      </c>
      <c r="C21" s="266" t="s">
        <v>419</v>
      </c>
      <c r="AF21" s="272"/>
    </row>
    <row r="22" spans="1:32">
      <c r="A22" s="276"/>
      <c r="B22" s="277"/>
      <c r="AF22" s="272"/>
    </row>
    <row r="23" spans="1:32">
      <c r="A23" s="276"/>
      <c r="B23" s="273"/>
      <c r="AF23" s="272"/>
    </row>
    <row r="24" spans="1:32">
      <c r="A24" s="276"/>
      <c r="B24" s="273"/>
      <c r="AF24" s="272"/>
    </row>
    <row r="25" spans="1:32" s="278" customFormat="1" ht="18" customHeight="1">
      <c r="A25" s="281" t="s">
        <v>430</v>
      </c>
      <c r="B25" s="280" t="s">
        <v>429</v>
      </c>
      <c r="AF25" s="279"/>
    </row>
    <row r="26" spans="1:32">
      <c r="A26" s="276"/>
      <c r="B26" s="277" t="s">
        <v>428</v>
      </c>
      <c r="C26" s="266" t="s">
        <v>427</v>
      </c>
      <c r="AF26" s="272"/>
    </row>
    <row r="27" spans="1:32">
      <c r="A27" s="276"/>
      <c r="B27" s="277"/>
      <c r="AF27" s="272"/>
    </row>
    <row r="28" spans="1:32">
      <c r="A28" s="276"/>
      <c r="B28" s="277"/>
      <c r="AF28" s="272"/>
    </row>
    <row r="29" spans="1:32">
      <c r="A29" s="276"/>
      <c r="B29" s="273"/>
      <c r="AF29" s="272"/>
    </row>
    <row r="30" spans="1:32">
      <c r="A30" s="276"/>
      <c r="B30" s="277" t="s">
        <v>426</v>
      </c>
      <c r="C30" s="266" t="s">
        <v>425</v>
      </c>
      <c r="AF30" s="272"/>
    </row>
    <row r="31" spans="1:32">
      <c r="A31" s="276"/>
      <c r="B31" s="277"/>
      <c r="AF31" s="272"/>
    </row>
    <row r="32" spans="1:32">
      <c r="A32" s="276"/>
      <c r="B32" s="277"/>
      <c r="AF32" s="272"/>
    </row>
    <row r="33" spans="1:32">
      <c r="A33" s="276"/>
      <c r="B33" s="273"/>
      <c r="AF33" s="272"/>
    </row>
    <row r="34" spans="1:32">
      <c r="A34" s="276"/>
      <c r="B34" s="277" t="s">
        <v>424</v>
      </c>
      <c r="C34" s="266" t="s">
        <v>423</v>
      </c>
      <c r="AF34" s="272"/>
    </row>
    <row r="35" spans="1:32">
      <c r="A35" s="276"/>
      <c r="B35" s="277"/>
      <c r="AF35" s="272"/>
    </row>
    <row r="36" spans="1:32">
      <c r="A36" s="276"/>
      <c r="B36" s="277"/>
      <c r="AF36" s="272"/>
    </row>
    <row r="37" spans="1:32">
      <c r="A37" s="276"/>
      <c r="B37" s="273"/>
      <c r="AF37" s="272"/>
    </row>
    <row r="38" spans="1:32">
      <c r="A38" s="276"/>
      <c r="B38" s="277" t="s">
        <v>422</v>
      </c>
      <c r="C38" s="266" t="s">
        <v>421</v>
      </c>
      <c r="AF38" s="272"/>
    </row>
    <row r="39" spans="1:32">
      <c r="A39" s="276"/>
      <c r="B39" s="277"/>
      <c r="AF39" s="272"/>
    </row>
    <row r="40" spans="1:32">
      <c r="A40" s="276"/>
      <c r="B40" s="277"/>
      <c r="AF40" s="272"/>
    </row>
    <row r="41" spans="1:32">
      <c r="A41" s="276"/>
      <c r="B41" s="273"/>
      <c r="AF41" s="272"/>
    </row>
    <row r="42" spans="1:32">
      <c r="A42" s="276"/>
      <c r="B42" s="277" t="s">
        <v>420</v>
      </c>
      <c r="C42" s="266" t="s">
        <v>419</v>
      </c>
      <c r="AF42" s="272"/>
    </row>
    <row r="43" spans="1:32">
      <c r="A43" s="276"/>
      <c r="B43" s="273"/>
      <c r="AF43" s="272"/>
    </row>
    <row r="44" spans="1:32">
      <c r="A44" s="276"/>
      <c r="B44" s="273"/>
      <c r="AF44" s="272"/>
    </row>
    <row r="45" spans="1:32">
      <c r="A45" s="276"/>
      <c r="B45" s="273"/>
      <c r="AF45" s="272"/>
    </row>
    <row r="46" spans="1:32">
      <c r="A46" s="274" t="s">
        <v>418</v>
      </c>
      <c r="B46" s="275" t="s">
        <v>417</v>
      </c>
      <c r="AF46" s="272"/>
    </row>
    <row r="47" spans="1:32">
      <c r="A47" s="274"/>
      <c r="B47" s="273"/>
      <c r="AF47" s="272"/>
    </row>
    <row r="48" spans="1:32">
      <c r="A48" s="274"/>
      <c r="B48" s="273"/>
      <c r="AF48" s="272"/>
    </row>
    <row r="49" spans="1:32" ht="14.25" thickBot="1">
      <c r="A49" s="271"/>
      <c r="B49" s="270"/>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8"/>
    </row>
    <row r="50" spans="1:32">
      <c r="A50" s="267" t="s">
        <v>416</v>
      </c>
    </row>
  </sheetData>
  <mergeCells count="6">
    <mergeCell ref="A7:AF7"/>
    <mergeCell ref="A2:AF2"/>
    <mergeCell ref="A4:H4"/>
    <mergeCell ref="I4:AF4"/>
    <mergeCell ref="A5:H5"/>
    <mergeCell ref="I5:AF5"/>
  </mergeCells>
  <phoneticPr fontId="6"/>
  <printOptions horizontalCentered="1" verticalCentered="1"/>
  <pageMargins left="0.78740157480314965" right="0.78740157480314965" top="0.78740157480314965" bottom="0.78740157480314965" header="0.51181102362204722" footer="0.51181102362204722"/>
  <pageSetup paperSize="9" scale="94"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L24"/>
  <sheetViews>
    <sheetView zoomScale="130" zoomScaleNormal="130" zoomScaleSheetLayoutView="130" workbookViewId="0">
      <selection activeCell="P9" sqref="P9"/>
    </sheetView>
  </sheetViews>
  <sheetFormatPr defaultColWidth="6.625" defaultRowHeight="12.75"/>
  <cols>
    <col min="1" max="1" width="4.75" style="226" customWidth="1"/>
    <col min="2" max="3" width="11.125" style="226" customWidth="1"/>
    <col min="4" max="5" width="9.625" style="226" customWidth="1"/>
    <col min="6" max="6" width="13.375" style="226" customWidth="1"/>
    <col min="7" max="12" width="4" style="226" customWidth="1"/>
    <col min="13" max="16384" width="6.625" style="226"/>
  </cols>
  <sheetData>
    <row r="1" spans="1:12">
      <c r="A1" s="836" t="s">
        <v>325</v>
      </c>
      <c r="B1" s="836"/>
      <c r="C1" s="836"/>
      <c r="D1" s="836"/>
      <c r="E1" s="836"/>
      <c r="F1" s="836"/>
      <c r="G1" s="836"/>
      <c r="H1" s="836"/>
      <c r="I1" s="836"/>
      <c r="J1" s="836"/>
      <c r="K1" s="836"/>
      <c r="L1" s="836"/>
    </row>
    <row r="3" spans="1:12" ht="16.899999999999999" customHeight="1">
      <c r="A3" s="809" t="s">
        <v>326</v>
      </c>
      <c r="B3" s="809"/>
      <c r="C3" s="809"/>
      <c r="D3" s="809"/>
      <c r="E3" s="809"/>
      <c r="F3" s="809"/>
      <c r="G3" s="809"/>
      <c r="H3" s="809"/>
      <c r="I3" s="809"/>
      <c r="J3" s="809"/>
      <c r="K3" s="809"/>
      <c r="L3" s="809"/>
    </row>
    <row r="4" spans="1:12" ht="16.899999999999999" customHeight="1">
      <c r="A4" s="227"/>
      <c r="B4" s="227"/>
      <c r="C4" s="227"/>
      <c r="D4" s="227"/>
      <c r="E4" s="227"/>
      <c r="F4" s="227"/>
      <c r="G4" s="227"/>
      <c r="H4" s="227"/>
      <c r="I4" s="227"/>
      <c r="J4" s="227"/>
      <c r="K4" s="227"/>
      <c r="L4" s="227"/>
    </row>
    <row r="5" spans="1:12" ht="24" customHeight="1">
      <c r="A5" s="228"/>
      <c r="B5" s="228"/>
      <c r="C5" s="228"/>
      <c r="D5" s="228"/>
      <c r="E5" s="228"/>
      <c r="F5" s="228"/>
      <c r="G5" s="229"/>
      <c r="H5" s="230" t="s">
        <v>327</v>
      </c>
      <c r="I5" s="230"/>
      <c r="J5" s="230" t="s">
        <v>328</v>
      </c>
      <c r="K5" s="230"/>
      <c r="L5" s="230" t="s">
        <v>329</v>
      </c>
    </row>
    <row r="6" spans="1:12" ht="16.899999999999999" customHeight="1">
      <c r="A6" s="837"/>
      <c r="B6" s="837"/>
      <c r="C6" s="228" t="s">
        <v>330</v>
      </c>
      <c r="D6" s="228"/>
      <c r="E6" s="228"/>
      <c r="F6" s="228"/>
      <c r="G6" s="228"/>
      <c r="H6" s="228"/>
      <c r="I6" s="228"/>
      <c r="J6" s="228"/>
      <c r="K6" s="228"/>
      <c r="L6" s="228"/>
    </row>
    <row r="7" spans="1:12" ht="16.899999999999999" customHeight="1">
      <c r="A7" s="231"/>
      <c r="B7" s="231"/>
      <c r="C7" s="231"/>
      <c r="D7" s="231"/>
      <c r="E7" s="231"/>
      <c r="F7" s="231"/>
      <c r="G7" s="231"/>
      <c r="H7" s="231"/>
      <c r="I7" s="231"/>
      <c r="J7" s="231"/>
      <c r="K7" s="231"/>
      <c r="L7" s="231"/>
    </row>
    <row r="8" spans="1:12" s="233" customFormat="1" ht="21" customHeight="1">
      <c r="A8" s="838" t="s">
        <v>331</v>
      </c>
      <c r="B8" s="838"/>
      <c r="C8" s="838"/>
      <c r="D8" s="232" t="s">
        <v>332</v>
      </c>
      <c r="E8" s="839"/>
      <c r="F8" s="839"/>
      <c r="G8" s="839"/>
      <c r="H8" s="839"/>
      <c r="I8" s="839"/>
      <c r="J8" s="839"/>
      <c r="K8" s="839"/>
      <c r="L8" s="839"/>
    </row>
    <row r="9" spans="1:12" ht="21" customHeight="1">
      <c r="A9" s="234"/>
      <c r="B9" s="234"/>
      <c r="C9" s="234"/>
      <c r="D9" s="235"/>
      <c r="E9" s="840"/>
      <c r="F9" s="840"/>
      <c r="G9" s="840"/>
      <c r="H9" s="840"/>
      <c r="I9" s="840"/>
      <c r="J9" s="840"/>
      <c r="K9" s="840"/>
      <c r="L9" s="840"/>
    </row>
    <row r="10" spans="1:12" ht="21" customHeight="1">
      <c r="A10" s="234"/>
      <c r="B10" s="234"/>
      <c r="C10" s="234"/>
      <c r="D10" s="832" t="s">
        <v>333</v>
      </c>
      <c r="E10" s="832"/>
      <c r="F10" s="833"/>
      <c r="G10" s="833"/>
      <c r="H10" s="833"/>
      <c r="I10" s="833"/>
      <c r="J10" s="833"/>
      <c r="K10" s="833"/>
      <c r="L10" s="833"/>
    </row>
    <row r="11" spans="1:12" ht="21" customHeight="1">
      <c r="D11" s="835"/>
      <c r="E11" s="835"/>
      <c r="F11" s="834"/>
      <c r="G11" s="834"/>
      <c r="H11" s="834"/>
      <c r="I11" s="834"/>
      <c r="J11" s="834"/>
      <c r="K11" s="834"/>
      <c r="L11" s="834"/>
    </row>
    <row r="12" spans="1:12" ht="27.75" customHeight="1">
      <c r="A12" s="828"/>
      <c r="B12" s="828"/>
      <c r="C12" s="828"/>
      <c r="D12" s="828"/>
      <c r="E12" s="828"/>
      <c r="F12" s="828"/>
      <c r="G12" s="828"/>
      <c r="H12" s="828"/>
      <c r="I12" s="828"/>
      <c r="J12" s="828"/>
      <c r="K12" s="828"/>
      <c r="L12" s="828"/>
    </row>
    <row r="13" spans="1:12" ht="27.75" customHeight="1">
      <c r="A13" s="236"/>
      <c r="B13" s="236"/>
      <c r="C13" s="236"/>
      <c r="D13" s="236"/>
      <c r="E13" s="236"/>
      <c r="F13" s="236"/>
      <c r="G13" s="236"/>
      <c r="H13" s="236"/>
      <c r="I13" s="236"/>
      <c r="J13" s="236"/>
      <c r="K13" s="236"/>
      <c r="L13" s="236"/>
    </row>
    <row r="14" spans="1:12" s="220" customFormat="1" ht="16.899999999999999" customHeight="1">
      <c r="A14" s="237" t="s">
        <v>334</v>
      </c>
      <c r="B14" s="238"/>
      <c r="C14" s="238"/>
      <c r="D14" s="238"/>
      <c r="E14" s="238"/>
      <c r="F14" s="238"/>
      <c r="G14" s="238"/>
      <c r="H14" s="238"/>
      <c r="I14" s="238"/>
      <c r="J14" s="238"/>
      <c r="K14" s="238"/>
      <c r="L14" s="238"/>
    </row>
    <row r="20" spans="1:8" ht="19.5" customHeight="1">
      <c r="A20" s="239"/>
      <c r="B20" s="829" t="s">
        <v>335</v>
      </c>
      <c r="C20" s="830"/>
      <c r="D20" s="830"/>
      <c r="E20" s="830"/>
      <c r="F20" s="830"/>
      <c r="G20" s="830"/>
      <c r="H20" s="831"/>
    </row>
    <row r="21" spans="1:8" ht="19.5" customHeight="1">
      <c r="A21" s="239"/>
      <c r="B21" s="829" t="s">
        <v>336</v>
      </c>
      <c r="C21" s="830"/>
      <c r="D21" s="830"/>
      <c r="E21" s="830"/>
      <c r="F21" s="830"/>
      <c r="G21" s="830"/>
      <c r="H21" s="831"/>
    </row>
    <row r="22" spans="1:8" ht="19.5" customHeight="1">
      <c r="A22" s="239"/>
      <c r="B22" s="829" t="s">
        <v>337</v>
      </c>
      <c r="C22" s="830"/>
      <c r="D22" s="830"/>
      <c r="E22" s="830"/>
      <c r="F22" s="830"/>
      <c r="G22" s="830"/>
      <c r="H22" s="831"/>
    </row>
    <row r="23" spans="1:8" ht="19.5" customHeight="1">
      <c r="A23" s="239"/>
      <c r="B23" s="829" t="s">
        <v>338</v>
      </c>
      <c r="C23" s="830"/>
      <c r="D23" s="830"/>
      <c r="E23" s="830"/>
      <c r="F23" s="830"/>
      <c r="G23" s="830"/>
      <c r="H23" s="831"/>
    </row>
    <row r="24" spans="1:8">
      <c r="A24" s="226" t="s">
        <v>339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B1:C19"/>
  <sheetViews>
    <sheetView showGridLines="0" topLeftCell="B1" zoomScale="130" zoomScaleNormal="130" workbookViewId="0">
      <selection activeCell="C1" sqref="C1"/>
    </sheetView>
  </sheetViews>
  <sheetFormatPr defaultColWidth="7" defaultRowHeight="13.5"/>
  <cols>
    <col min="1" max="1" width="0.75" style="240" customWidth="1"/>
    <col min="2" max="2" width="5.875" style="240" customWidth="1"/>
    <col min="3" max="3" width="83.125" style="241" customWidth="1"/>
    <col min="4" max="4" width="0.75" style="240" customWidth="1"/>
    <col min="5" max="10" width="7" style="240"/>
    <col min="11" max="11" width="6.5" style="240" customWidth="1"/>
    <col min="12" max="16384" width="7" style="240"/>
  </cols>
  <sheetData>
    <row r="1" spans="2:3">
      <c r="B1" s="240" t="s">
        <v>340</v>
      </c>
      <c r="C1" s="240"/>
    </row>
    <row r="2" spans="2:3">
      <c r="C2" s="240" t="s">
        <v>341</v>
      </c>
    </row>
    <row r="3" spans="2:3" ht="6" customHeight="1"/>
    <row r="4" spans="2:3">
      <c r="B4" s="242" t="s">
        <v>342</v>
      </c>
      <c r="C4" s="243" t="s">
        <v>343</v>
      </c>
    </row>
    <row r="5" spans="2:3" ht="21">
      <c r="B5" s="244" t="s">
        <v>344</v>
      </c>
      <c r="C5" s="245" t="s">
        <v>345</v>
      </c>
    </row>
    <row r="6" spans="2:3" ht="21">
      <c r="B6" s="244" t="s">
        <v>346</v>
      </c>
      <c r="C6" s="245" t="s">
        <v>347</v>
      </c>
    </row>
    <row r="7" spans="2:3">
      <c r="B7" s="244" t="s">
        <v>348</v>
      </c>
      <c r="C7" s="245" t="s">
        <v>349</v>
      </c>
    </row>
    <row r="8" spans="2:3" ht="21">
      <c r="B8" s="244" t="s">
        <v>350</v>
      </c>
      <c r="C8" s="245" t="s">
        <v>351</v>
      </c>
    </row>
    <row r="9" spans="2:3" ht="21">
      <c r="B9" s="244" t="s">
        <v>352</v>
      </c>
      <c r="C9" s="245" t="s">
        <v>353</v>
      </c>
    </row>
    <row r="10" spans="2:3" ht="31.5">
      <c r="B10" s="244" t="s">
        <v>354</v>
      </c>
      <c r="C10" s="245" t="s">
        <v>355</v>
      </c>
    </row>
    <row r="11" spans="2:3" ht="84">
      <c r="B11" s="244" t="s">
        <v>356</v>
      </c>
      <c r="C11" s="245" t="s">
        <v>357</v>
      </c>
    </row>
    <row r="12" spans="2:3" ht="52.5">
      <c r="B12" s="244" t="s">
        <v>358</v>
      </c>
      <c r="C12" s="245" t="s">
        <v>359</v>
      </c>
    </row>
    <row r="13" spans="2:3" ht="31.5">
      <c r="B13" s="244" t="s">
        <v>360</v>
      </c>
      <c r="C13" s="245" t="s">
        <v>361</v>
      </c>
    </row>
    <row r="14" spans="2:3" ht="52.5">
      <c r="B14" s="244" t="s">
        <v>362</v>
      </c>
      <c r="C14" s="245" t="s">
        <v>363</v>
      </c>
    </row>
    <row r="15" spans="2:3" ht="31.5">
      <c r="B15" s="244" t="s">
        <v>364</v>
      </c>
      <c r="C15" s="245" t="s">
        <v>365</v>
      </c>
    </row>
    <row r="16" spans="2:3">
      <c r="B16" s="244" t="s">
        <v>366</v>
      </c>
      <c r="C16" s="245" t="s">
        <v>367</v>
      </c>
    </row>
    <row r="17" spans="2:3">
      <c r="B17" s="244" t="s">
        <v>368</v>
      </c>
      <c r="C17" s="245" t="s">
        <v>369</v>
      </c>
    </row>
    <row r="18" spans="2:3">
      <c r="B18" s="246" t="s">
        <v>370</v>
      </c>
      <c r="C18" s="247" t="s">
        <v>371</v>
      </c>
    </row>
    <row r="19" spans="2:3">
      <c r="B19" s="248"/>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32"/>
  <sheetViews>
    <sheetView zoomScaleNormal="100" workbookViewId="0">
      <selection activeCell="E20" sqref="E20"/>
    </sheetView>
  </sheetViews>
  <sheetFormatPr defaultColWidth="9" defaultRowHeight="13.5"/>
  <cols>
    <col min="1" max="1" width="46.125" style="249" customWidth="1"/>
    <col min="2" max="2" width="30" style="249" customWidth="1"/>
    <col min="3" max="16384" width="9" style="249"/>
  </cols>
  <sheetData>
    <row r="1" spans="1:2" ht="22.5" customHeight="1">
      <c r="A1" s="249" t="s">
        <v>372</v>
      </c>
    </row>
    <row r="2" spans="1:2" ht="24.75" customHeight="1">
      <c r="A2" s="844" t="s">
        <v>373</v>
      </c>
      <c r="B2" s="844"/>
    </row>
    <row r="3" spans="1:2" ht="18.75" customHeight="1"/>
    <row r="4" spans="1:2" ht="14.1" customHeight="1">
      <c r="A4" s="250" t="s">
        <v>374</v>
      </c>
      <c r="B4" s="845" t="s">
        <v>375</v>
      </c>
    </row>
    <row r="5" spans="1:2" ht="18.75" customHeight="1">
      <c r="A5" s="251" t="s">
        <v>376</v>
      </c>
      <c r="B5" s="846"/>
    </row>
    <row r="6" spans="1:2" ht="15" customHeight="1">
      <c r="A6" s="252"/>
      <c r="B6" s="841"/>
    </row>
    <row r="7" spans="1:2" ht="39" customHeight="1">
      <c r="A7" s="253"/>
      <c r="B7" s="842"/>
    </row>
    <row r="8" spans="1:2" ht="15" customHeight="1">
      <c r="A8" s="252"/>
      <c r="B8" s="841"/>
    </row>
    <row r="9" spans="1:2" ht="39" customHeight="1">
      <c r="A9" s="253"/>
      <c r="B9" s="842"/>
    </row>
    <row r="10" spans="1:2" ht="15" customHeight="1">
      <c r="A10" s="252"/>
      <c r="B10" s="841"/>
    </row>
    <row r="11" spans="1:2" ht="39" customHeight="1">
      <c r="A11" s="253"/>
      <c r="B11" s="842"/>
    </row>
    <row r="12" spans="1:2" ht="15" customHeight="1">
      <c r="A12" s="252"/>
      <c r="B12" s="841"/>
    </row>
    <row r="13" spans="1:2" ht="39" customHeight="1">
      <c r="A13" s="253"/>
      <c r="B13" s="842"/>
    </row>
    <row r="14" spans="1:2" ht="15" customHeight="1">
      <c r="A14" s="252"/>
      <c r="B14" s="841"/>
    </row>
    <row r="15" spans="1:2" ht="39" customHeight="1">
      <c r="A15" s="253"/>
      <c r="B15" s="842"/>
    </row>
    <row r="16" spans="1:2" ht="15" customHeight="1">
      <c r="A16" s="252"/>
      <c r="B16" s="841"/>
    </row>
    <row r="17" spans="1:2" ht="39" customHeight="1">
      <c r="A17" s="253"/>
      <c r="B17" s="842"/>
    </row>
    <row r="18" spans="1:2" ht="15" customHeight="1">
      <c r="A18" s="252"/>
      <c r="B18" s="841"/>
    </row>
    <row r="19" spans="1:2" ht="39" customHeight="1">
      <c r="A19" s="253"/>
      <c r="B19" s="842"/>
    </row>
    <row r="20" spans="1:2" ht="15" customHeight="1">
      <c r="A20" s="252"/>
      <c r="B20" s="841"/>
    </row>
    <row r="21" spans="1:2" ht="39" customHeight="1">
      <c r="A21" s="253"/>
      <c r="B21" s="842"/>
    </row>
    <row r="22" spans="1:2" ht="15" customHeight="1">
      <c r="A22" s="252"/>
      <c r="B22" s="841"/>
    </row>
    <row r="23" spans="1:2" ht="39" customHeight="1">
      <c r="A23" s="253"/>
      <c r="B23" s="842"/>
    </row>
    <row r="24" spans="1:2" ht="15" customHeight="1">
      <c r="A24" s="252"/>
      <c r="B24" s="841"/>
    </row>
    <row r="25" spans="1:2" ht="39" customHeight="1">
      <c r="A25" s="253"/>
      <c r="B25" s="842"/>
    </row>
    <row r="26" spans="1:2" ht="15" customHeight="1">
      <c r="A26" s="252"/>
      <c r="B26" s="841"/>
    </row>
    <row r="27" spans="1:2" ht="39" customHeight="1">
      <c r="A27" s="253"/>
      <c r="B27" s="842"/>
    </row>
    <row r="28" spans="1:2" ht="15" customHeight="1">
      <c r="A28" s="252"/>
      <c r="B28" s="841"/>
    </row>
    <row r="29" spans="1:2" ht="39" customHeight="1">
      <c r="A29" s="253"/>
      <c r="B29" s="842"/>
    </row>
    <row r="30" spans="1:2" ht="7.5" customHeight="1"/>
    <row r="31" spans="1:2" ht="15" customHeight="1">
      <c r="A31" s="843"/>
      <c r="B31" s="843"/>
    </row>
    <row r="32" spans="1:2" ht="15" customHeight="1">
      <c r="A32" s="843"/>
      <c r="B32" s="843"/>
    </row>
  </sheetData>
  <mergeCells count="16">
    <mergeCell ref="B14:B15"/>
    <mergeCell ref="A31:B31"/>
    <mergeCell ref="A32:B32"/>
    <mergeCell ref="A2:B2"/>
    <mergeCell ref="B4:B5"/>
    <mergeCell ref="B6:B7"/>
    <mergeCell ref="B8:B9"/>
    <mergeCell ref="B10:B11"/>
    <mergeCell ref="B12:B13"/>
    <mergeCell ref="B16:B17"/>
    <mergeCell ref="B18:B19"/>
    <mergeCell ref="B20:B21"/>
    <mergeCell ref="B22:B23"/>
    <mergeCell ref="B24:B25"/>
    <mergeCell ref="B26:B27"/>
    <mergeCell ref="B28:B29"/>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105"/>
  <sheetViews>
    <sheetView view="pageBreakPreview" zoomScale="70" zoomScaleNormal="100" zoomScaleSheetLayoutView="70" workbookViewId="0">
      <selection activeCell="AE27" sqref="AE27"/>
    </sheetView>
  </sheetViews>
  <sheetFormatPr defaultRowHeight="13.5"/>
  <cols>
    <col min="1" max="2" width="4.25" style="284" customWidth="1"/>
    <col min="3" max="3" width="25" style="285" customWidth="1"/>
    <col min="4" max="4" width="4.875" style="285" customWidth="1"/>
    <col min="5" max="5" width="41.625" style="285" customWidth="1"/>
    <col min="6" max="6" width="4.875" style="285" customWidth="1"/>
    <col min="7" max="7" width="19.625" style="285" customWidth="1"/>
    <col min="8" max="8" width="33.875" style="285" customWidth="1"/>
    <col min="9" max="32" width="4.875" style="285" customWidth="1"/>
    <col min="33" max="33" width="13.375" style="285" bestFit="1" customWidth="1"/>
    <col min="34" max="16384" width="9" style="285"/>
  </cols>
  <sheetData>
    <row r="1" spans="1:33">
      <c r="AG1" s="286"/>
    </row>
    <row r="2" spans="1:33" ht="20.25" customHeight="1">
      <c r="A2" s="287" t="s">
        <v>444</v>
      </c>
      <c r="B2" s="287"/>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row>
    <row r="3" spans="1:33" ht="20.25" customHeight="1">
      <c r="A3" s="885" t="s">
        <v>445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286"/>
    </row>
    <row r="4" spans="1:33" ht="20.25" customHeight="1">
      <c r="A4" s="288"/>
      <c r="B4" s="288"/>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row>
    <row r="5" spans="1:33" ht="30" customHeight="1">
      <c r="A5" s="288"/>
      <c r="B5" s="288"/>
      <c r="C5" s="286"/>
      <c r="D5" s="286"/>
      <c r="E5" s="286"/>
      <c r="F5" s="286"/>
      <c r="G5" s="286"/>
      <c r="H5" s="286"/>
      <c r="I5" s="286"/>
      <c r="J5" s="286"/>
      <c r="K5" s="286"/>
      <c r="L5" s="286"/>
      <c r="M5" s="286"/>
      <c r="N5" s="286"/>
      <c r="O5" s="286"/>
      <c r="P5" s="286"/>
      <c r="Q5" s="286"/>
      <c r="R5" s="286"/>
      <c r="S5" s="886" t="s">
        <v>446</v>
      </c>
      <c r="T5" s="887"/>
      <c r="U5" s="887"/>
      <c r="V5" s="888"/>
      <c r="W5" s="289"/>
      <c r="X5" s="290"/>
      <c r="Y5" s="290"/>
      <c r="Z5" s="290"/>
      <c r="AA5" s="290"/>
      <c r="AB5" s="290"/>
      <c r="AC5" s="290"/>
      <c r="AD5" s="290"/>
      <c r="AE5" s="290"/>
      <c r="AF5" s="291"/>
      <c r="AG5" s="286"/>
    </row>
    <row r="6" spans="1:33" ht="30" customHeight="1">
      <c r="A6" s="288"/>
      <c r="B6" s="288"/>
      <c r="C6" s="286"/>
      <c r="D6" s="286"/>
      <c r="E6" s="286"/>
      <c r="F6" s="286"/>
      <c r="G6" s="286"/>
      <c r="H6" s="286"/>
      <c r="I6" s="286"/>
      <c r="J6" s="286"/>
      <c r="K6" s="286"/>
      <c r="L6" s="286"/>
      <c r="M6" s="286"/>
      <c r="N6" s="286"/>
      <c r="O6" s="286"/>
      <c r="P6" s="286"/>
      <c r="Q6" s="286"/>
      <c r="R6" s="286"/>
      <c r="S6" s="886" t="s">
        <v>447</v>
      </c>
      <c r="T6" s="887"/>
      <c r="U6" s="887"/>
      <c r="V6" s="888"/>
      <c r="W6" s="886"/>
      <c r="X6" s="887"/>
      <c r="Y6" s="887"/>
      <c r="Z6" s="887"/>
      <c r="AA6" s="887"/>
      <c r="AB6" s="887"/>
      <c r="AC6" s="887"/>
      <c r="AD6" s="887"/>
      <c r="AE6" s="887"/>
      <c r="AF6" s="888"/>
      <c r="AG6" s="286"/>
    </row>
    <row r="7" spans="1:33" ht="20.25" customHeight="1">
      <c r="A7" s="288"/>
      <c r="B7" s="288"/>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row>
    <row r="8" spans="1:33" ht="17.25" customHeight="1">
      <c r="A8" s="886" t="s">
        <v>448</v>
      </c>
      <c r="B8" s="887"/>
      <c r="C8" s="888"/>
      <c r="D8" s="886" t="s">
        <v>449</v>
      </c>
      <c r="E8" s="888"/>
      <c r="F8" s="886" t="s">
        <v>450</v>
      </c>
      <c r="G8" s="888"/>
      <c r="H8" s="886" t="s">
        <v>451</v>
      </c>
      <c r="I8" s="887"/>
      <c r="J8" s="887"/>
      <c r="K8" s="887"/>
      <c r="L8" s="887"/>
      <c r="M8" s="887"/>
      <c r="N8" s="887"/>
      <c r="O8" s="887"/>
      <c r="P8" s="887"/>
      <c r="Q8" s="887"/>
      <c r="R8" s="887"/>
      <c r="S8" s="887"/>
      <c r="T8" s="887"/>
      <c r="U8" s="887"/>
      <c r="V8" s="887"/>
      <c r="W8" s="887"/>
      <c r="X8" s="888"/>
      <c r="Y8" s="886" t="s">
        <v>452</v>
      </c>
      <c r="Z8" s="887"/>
      <c r="AA8" s="887"/>
      <c r="AB8" s="888"/>
      <c r="AC8" s="886" t="s">
        <v>453</v>
      </c>
      <c r="AD8" s="887"/>
      <c r="AE8" s="887"/>
      <c r="AF8" s="888"/>
      <c r="AG8" s="286"/>
    </row>
    <row r="9" spans="1:33" ht="18.75" customHeight="1">
      <c r="A9" s="866" t="s">
        <v>454</v>
      </c>
      <c r="B9" s="867"/>
      <c r="C9" s="868"/>
      <c r="D9" s="292"/>
      <c r="E9" s="293"/>
      <c r="F9" s="294"/>
      <c r="G9" s="293"/>
      <c r="H9" s="872" t="s">
        <v>455</v>
      </c>
      <c r="I9" s="295" t="s">
        <v>456</v>
      </c>
      <c r="J9" s="296" t="s">
        <v>457</v>
      </c>
      <c r="K9" s="297"/>
      <c r="L9" s="297"/>
      <c r="M9" s="295" t="s">
        <v>456</v>
      </c>
      <c r="N9" s="296" t="s">
        <v>458</v>
      </c>
      <c r="O9" s="297"/>
      <c r="P9" s="297"/>
      <c r="Q9" s="295" t="s">
        <v>456</v>
      </c>
      <c r="R9" s="296" t="s">
        <v>459</v>
      </c>
      <c r="S9" s="297"/>
      <c r="T9" s="297"/>
      <c r="U9" s="295" t="s">
        <v>456</v>
      </c>
      <c r="V9" s="296" t="s">
        <v>460</v>
      </c>
      <c r="W9" s="297"/>
      <c r="X9" s="298"/>
      <c r="Y9" s="874"/>
      <c r="Z9" s="875"/>
      <c r="AA9" s="875"/>
      <c r="AB9" s="876"/>
      <c r="AC9" s="874"/>
      <c r="AD9" s="875"/>
      <c r="AE9" s="875"/>
      <c r="AF9" s="876"/>
      <c r="AG9" s="286"/>
    </row>
    <row r="10" spans="1:33" ht="18.75" customHeight="1">
      <c r="A10" s="869"/>
      <c r="B10" s="870"/>
      <c r="C10" s="871"/>
      <c r="D10" s="299"/>
      <c r="E10" s="300"/>
      <c r="F10" s="301"/>
      <c r="G10" s="300"/>
      <c r="H10" s="873"/>
      <c r="I10" s="302" t="s">
        <v>456</v>
      </c>
      <c r="J10" s="303" t="s">
        <v>461</v>
      </c>
      <c r="K10" s="304"/>
      <c r="L10" s="304"/>
      <c r="M10" s="305" t="s">
        <v>456</v>
      </c>
      <c r="N10" s="303" t="s">
        <v>462</v>
      </c>
      <c r="O10" s="304"/>
      <c r="P10" s="304"/>
      <c r="Q10" s="305" t="s">
        <v>456</v>
      </c>
      <c r="R10" s="303" t="s">
        <v>463</v>
      </c>
      <c r="S10" s="304"/>
      <c r="T10" s="304"/>
      <c r="U10" s="305" t="s">
        <v>456</v>
      </c>
      <c r="V10" s="303" t="s">
        <v>464</v>
      </c>
      <c r="W10" s="304"/>
      <c r="X10" s="306"/>
      <c r="Y10" s="852"/>
      <c r="Z10" s="853"/>
      <c r="AA10" s="853"/>
      <c r="AB10" s="854"/>
      <c r="AC10" s="852"/>
      <c r="AD10" s="853"/>
      <c r="AE10" s="853"/>
      <c r="AF10" s="854"/>
      <c r="AG10" s="286"/>
    </row>
    <row r="11" spans="1:33" ht="19.5" customHeight="1">
      <c r="A11" s="307" t="s">
        <v>456</v>
      </c>
      <c r="B11" s="308">
        <v>46</v>
      </c>
      <c r="C11" s="309" t="s">
        <v>465</v>
      </c>
      <c r="D11" s="307" t="s">
        <v>456</v>
      </c>
      <c r="E11" s="298" t="s">
        <v>466</v>
      </c>
      <c r="F11" s="310"/>
      <c r="G11" s="311"/>
      <c r="H11" s="877"/>
      <c r="I11" s="879"/>
      <c r="J11" s="881"/>
      <c r="K11" s="881"/>
      <c r="L11" s="881"/>
      <c r="M11" s="883"/>
      <c r="N11" s="881"/>
      <c r="O11" s="881"/>
      <c r="P11" s="881"/>
      <c r="Q11" s="312"/>
      <c r="R11" s="312"/>
      <c r="S11" s="312"/>
      <c r="T11" s="312"/>
      <c r="U11" s="312"/>
      <c r="V11" s="312"/>
      <c r="W11" s="312"/>
      <c r="X11" s="313"/>
      <c r="Y11" s="314" t="s">
        <v>456</v>
      </c>
      <c r="Z11" s="296" t="s">
        <v>467</v>
      </c>
      <c r="AA11" s="315"/>
      <c r="AB11" s="316"/>
      <c r="AC11" s="874"/>
      <c r="AD11" s="875"/>
      <c r="AE11" s="875"/>
      <c r="AF11" s="876"/>
      <c r="AG11" s="286"/>
    </row>
    <row r="12" spans="1:33" ht="18.75" customHeight="1">
      <c r="A12" s="317"/>
      <c r="B12" s="318"/>
      <c r="C12" s="319"/>
      <c r="D12" s="320"/>
      <c r="E12" s="321"/>
      <c r="F12" s="322"/>
      <c r="G12" s="323"/>
      <c r="H12" s="878"/>
      <c r="I12" s="880"/>
      <c r="J12" s="882"/>
      <c r="K12" s="882"/>
      <c r="L12" s="882"/>
      <c r="M12" s="884"/>
      <c r="N12" s="882"/>
      <c r="O12" s="882"/>
      <c r="P12" s="882"/>
      <c r="Q12" s="324"/>
      <c r="R12" s="324"/>
      <c r="S12" s="324"/>
      <c r="T12" s="324"/>
      <c r="U12" s="324"/>
      <c r="V12" s="324"/>
      <c r="W12" s="324"/>
      <c r="X12" s="325"/>
      <c r="Y12" s="326" t="s">
        <v>456</v>
      </c>
      <c r="Z12" s="303" t="s">
        <v>468</v>
      </c>
      <c r="AA12" s="327"/>
      <c r="AB12" s="328"/>
      <c r="AC12" s="852"/>
      <c r="AD12" s="853"/>
      <c r="AE12" s="853"/>
      <c r="AF12" s="854"/>
      <c r="AG12" s="286"/>
    </row>
    <row r="13" spans="1:33" ht="18.75" customHeight="1">
      <c r="A13" s="329"/>
      <c r="B13" s="330"/>
      <c r="C13" s="331"/>
      <c r="D13" s="332"/>
      <c r="E13" s="333"/>
      <c r="F13" s="334"/>
      <c r="G13" s="335"/>
      <c r="H13" s="336" t="s">
        <v>469</v>
      </c>
      <c r="I13" s="337" t="s">
        <v>456</v>
      </c>
      <c r="J13" s="338" t="s">
        <v>470</v>
      </c>
      <c r="K13" s="339"/>
      <c r="L13" s="340" t="s">
        <v>456</v>
      </c>
      <c r="M13" s="338" t="s">
        <v>471</v>
      </c>
      <c r="N13" s="339"/>
      <c r="O13" s="339"/>
      <c r="P13" s="339"/>
      <c r="Q13" s="339"/>
      <c r="R13" s="339"/>
      <c r="S13" s="339"/>
      <c r="T13" s="339"/>
      <c r="U13" s="339"/>
      <c r="V13" s="339"/>
      <c r="W13" s="339"/>
      <c r="X13" s="341"/>
      <c r="Y13" s="314" t="s">
        <v>456</v>
      </c>
      <c r="Z13" s="296" t="s">
        <v>467</v>
      </c>
      <c r="AA13" s="342"/>
      <c r="AB13" s="343"/>
      <c r="AC13" s="849"/>
      <c r="AD13" s="850"/>
      <c r="AE13" s="850"/>
      <c r="AF13" s="851"/>
      <c r="AG13" s="286"/>
    </row>
    <row r="14" spans="1:33" ht="18.75" customHeight="1">
      <c r="A14" s="344" t="s">
        <v>456</v>
      </c>
      <c r="B14" s="330">
        <v>46</v>
      </c>
      <c r="C14" s="331" t="s">
        <v>465</v>
      </c>
      <c r="D14" s="344" t="s">
        <v>456</v>
      </c>
      <c r="E14" s="333" t="s">
        <v>472</v>
      </c>
      <c r="F14" s="334"/>
      <c r="G14" s="335"/>
      <c r="H14" s="855" t="s">
        <v>473</v>
      </c>
      <c r="I14" s="857" t="s">
        <v>456</v>
      </c>
      <c r="J14" s="859" t="s">
        <v>474</v>
      </c>
      <c r="K14" s="859"/>
      <c r="L14" s="859"/>
      <c r="M14" s="857" t="s">
        <v>456</v>
      </c>
      <c r="N14" s="859" t="s">
        <v>475</v>
      </c>
      <c r="O14" s="859"/>
      <c r="P14" s="859"/>
      <c r="Q14" s="345"/>
      <c r="R14" s="345"/>
      <c r="S14" s="345"/>
      <c r="T14" s="345"/>
      <c r="U14" s="345"/>
      <c r="V14" s="345"/>
      <c r="W14" s="345"/>
      <c r="X14" s="346"/>
      <c r="Y14" s="347" t="s">
        <v>456</v>
      </c>
      <c r="Z14" s="348" t="s">
        <v>468</v>
      </c>
      <c r="AA14" s="349"/>
      <c r="AB14" s="350"/>
      <c r="AC14" s="849"/>
      <c r="AD14" s="850"/>
      <c r="AE14" s="850"/>
      <c r="AF14" s="851"/>
      <c r="AG14" s="286"/>
    </row>
    <row r="15" spans="1:33" ht="18.75" customHeight="1">
      <c r="A15" s="329"/>
      <c r="B15" s="330"/>
      <c r="C15" s="331"/>
      <c r="D15" s="332"/>
      <c r="E15" s="333"/>
      <c r="F15" s="334"/>
      <c r="G15" s="335"/>
      <c r="H15" s="856"/>
      <c r="I15" s="858"/>
      <c r="J15" s="860"/>
      <c r="K15" s="860"/>
      <c r="L15" s="860"/>
      <c r="M15" s="858"/>
      <c r="N15" s="860"/>
      <c r="O15" s="860"/>
      <c r="P15" s="860"/>
      <c r="Q15" s="351"/>
      <c r="R15" s="351"/>
      <c r="S15" s="351"/>
      <c r="T15" s="351"/>
      <c r="U15" s="351"/>
      <c r="V15" s="351"/>
      <c r="W15" s="351"/>
      <c r="X15" s="352"/>
      <c r="Y15" s="353"/>
      <c r="Z15" s="354"/>
      <c r="AA15" s="354"/>
      <c r="AB15" s="355"/>
      <c r="AC15" s="849"/>
      <c r="AD15" s="850"/>
      <c r="AE15" s="850"/>
      <c r="AF15" s="851"/>
      <c r="AG15" s="286"/>
    </row>
    <row r="16" spans="1:33" ht="18.75" customHeight="1">
      <c r="A16" s="329"/>
      <c r="B16" s="330"/>
      <c r="C16" s="331"/>
      <c r="D16" s="332"/>
      <c r="E16" s="333"/>
      <c r="F16" s="334"/>
      <c r="G16" s="335"/>
      <c r="H16" s="855" t="s">
        <v>476</v>
      </c>
      <c r="I16" s="862" t="s">
        <v>456</v>
      </c>
      <c r="J16" s="847" t="s">
        <v>474</v>
      </c>
      <c r="K16" s="847"/>
      <c r="L16" s="847"/>
      <c r="M16" s="864" t="s">
        <v>456</v>
      </c>
      <c r="N16" s="847" t="s">
        <v>477</v>
      </c>
      <c r="O16" s="847"/>
      <c r="P16" s="847"/>
      <c r="Q16" s="345"/>
      <c r="R16" s="345"/>
      <c r="S16" s="345"/>
      <c r="T16" s="345"/>
      <c r="U16" s="345"/>
      <c r="V16" s="345"/>
      <c r="W16" s="345"/>
      <c r="X16" s="346"/>
      <c r="Y16" s="353"/>
      <c r="Z16" s="354"/>
      <c r="AA16" s="354"/>
      <c r="AB16" s="355"/>
      <c r="AC16" s="849"/>
      <c r="AD16" s="850"/>
      <c r="AE16" s="850"/>
      <c r="AF16" s="851"/>
      <c r="AG16" s="286"/>
    </row>
    <row r="17" spans="1:33" ht="18.75" customHeight="1">
      <c r="A17" s="356"/>
      <c r="B17" s="357"/>
      <c r="C17" s="358"/>
      <c r="D17" s="301"/>
      <c r="E17" s="306"/>
      <c r="F17" s="359"/>
      <c r="G17" s="360"/>
      <c r="H17" s="861"/>
      <c r="I17" s="863"/>
      <c r="J17" s="848"/>
      <c r="K17" s="848"/>
      <c r="L17" s="848"/>
      <c r="M17" s="865"/>
      <c r="N17" s="848"/>
      <c r="O17" s="848"/>
      <c r="P17" s="848"/>
      <c r="Q17" s="361"/>
      <c r="R17" s="361"/>
      <c r="S17" s="361"/>
      <c r="T17" s="361"/>
      <c r="U17" s="361"/>
      <c r="V17" s="361"/>
      <c r="W17" s="361"/>
      <c r="X17" s="360"/>
      <c r="Y17" s="362"/>
      <c r="Z17" s="363"/>
      <c r="AA17" s="363"/>
      <c r="AB17" s="364"/>
      <c r="AC17" s="852"/>
      <c r="AD17" s="853"/>
      <c r="AE17" s="853"/>
      <c r="AF17" s="854"/>
      <c r="AG17" s="286"/>
    </row>
    <row r="18" spans="1:33" ht="20.25" customHeight="1"/>
    <row r="19" spans="1:33" ht="20.25" customHeight="1"/>
    <row r="20" spans="1:33" ht="20.25" customHeight="1"/>
    <row r="21" spans="1:33" ht="20.25" customHeight="1"/>
    <row r="22" spans="1:33" ht="20.25" customHeight="1"/>
    <row r="23" spans="1:33" ht="20.25" customHeight="1"/>
    <row r="24" spans="1:33" ht="20.25" customHeight="1"/>
    <row r="25" spans="1:33" ht="20.25" customHeight="1"/>
    <row r="26" spans="1:33" ht="20.25" customHeight="1"/>
    <row r="27" spans="1:33" ht="20.25" customHeight="1"/>
    <row r="28" spans="1:33" ht="20.25" customHeight="1"/>
    <row r="29" spans="1:33" ht="20.25" customHeight="1"/>
    <row r="30" spans="1:33" ht="20.25" customHeight="1"/>
    <row r="31" spans="1:33" ht="20.25" customHeight="1"/>
    <row r="32" spans="1:33"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31">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1:H12"/>
    <mergeCell ref="I11:I12"/>
    <mergeCell ref="J11:L12"/>
    <mergeCell ref="M11:M12"/>
    <mergeCell ref="N11:P12"/>
    <mergeCell ref="AC11:AF12"/>
    <mergeCell ref="N16:P17"/>
    <mergeCell ref="AC13:AF17"/>
    <mergeCell ref="H14:H15"/>
    <mergeCell ref="I14:I15"/>
    <mergeCell ref="J14:L15"/>
    <mergeCell ref="M14:M15"/>
    <mergeCell ref="N14:P15"/>
    <mergeCell ref="H16:H17"/>
    <mergeCell ref="I16:I17"/>
    <mergeCell ref="J16:L17"/>
    <mergeCell ref="M16:M17"/>
  </mergeCells>
  <phoneticPr fontId="6"/>
  <dataValidations count="1">
    <dataValidation type="list" allowBlank="1" showInputMessage="1" showErrorMessage="1" sqref="Q9:Q10 U9:U10 L13 D14 M14:M17 D11 A11 A14 Y11:Y14 I13:I17 I9:I11 M9:M11" xr:uid="{00000000-0002-0000-0E00-000000000000}">
      <formula1>"□,■"</formula1>
    </dataValidation>
  </dataValidations>
  <pageMargins left="0.7" right="0.7" top="0.75" bottom="0.75" header="0.3" footer="0.3"/>
  <pageSetup paperSize="9" scale="49" fitToHeight="0" orientation="landscape" r:id="rId1"/>
  <rowBreaks count="4" manualBreakCount="4">
    <brk id="17" max="31" man="1"/>
    <brk id="51" max="31" man="1"/>
    <brk id="76" max="31" man="1"/>
    <brk id="85"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431"/>
  <sheetViews>
    <sheetView view="pageBreakPreview" zoomScale="70" zoomScaleNormal="100" zoomScaleSheetLayoutView="70" workbookViewId="0">
      <selection activeCell="AE27" sqref="AE27"/>
    </sheetView>
  </sheetViews>
  <sheetFormatPr defaultRowHeight="20.25" customHeight="1"/>
  <cols>
    <col min="1" max="1" width="2.375" style="284" customWidth="1"/>
    <col min="2" max="2" width="25" style="285" bestFit="1" customWidth="1"/>
    <col min="3" max="3" width="41.75" style="285" customWidth="1"/>
    <col min="4" max="4" width="15.25" style="285" customWidth="1"/>
    <col min="5" max="5" width="44.25" style="285" customWidth="1"/>
    <col min="6" max="6" width="42" style="285" customWidth="1"/>
    <col min="7" max="7" width="22.5" style="285" customWidth="1"/>
    <col min="8" max="11" width="5.375" style="285" customWidth="1"/>
    <col min="12" max="12" width="6.5" style="285" customWidth="1"/>
    <col min="13" max="13" width="29.125" style="285" customWidth="1"/>
    <col min="14" max="14" width="6.5" style="285" customWidth="1"/>
    <col min="15" max="17" width="5.375" style="285" customWidth="1"/>
    <col min="18" max="16384" width="9" style="285"/>
  </cols>
  <sheetData>
    <row r="1" spans="1:32" ht="20.25" customHeight="1">
      <c r="A1" s="365"/>
      <c r="B1" s="366" t="s">
        <v>478</v>
      </c>
      <c r="C1" s="365"/>
      <c r="D1" s="365"/>
      <c r="E1" s="365"/>
      <c r="F1" s="365"/>
      <c r="G1" s="365"/>
      <c r="H1" s="365"/>
      <c r="I1" s="365"/>
      <c r="J1" s="365"/>
      <c r="K1" s="365"/>
      <c r="L1" s="286"/>
      <c r="M1" s="286"/>
      <c r="N1" s="286"/>
      <c r="O1" s="286"/>
      <c r="P1" s="286"/>
      <c r="Q1" s="286"/>
      <c r="R1" s="286"/>
      <c r="S1" s="286"/>
      <c r="T1" s="286"/>
      <c r="U1" s="286"/>
      <c r="V1" s="286"/>
      <c r="W1" s="286"/>
      <c r="X1" s="286"/>
      <c r="Y1" s="286"/>
      <c r="Z1" s="286"/>
      <c r="AA1" s="286"/>
      <c r="AB1" s="286"/>
      <c r="AC1" s="286"/>
      <c r="AD1" s="286"/>
      <c r="AE1" s="286"/>
      <c r="AF1" s="286"/>
    </row>
    <row r="2" spans="1:32" ht="20.25" customHeight="1">
      <c r="A2" s="288"/>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row>
    <row r="3" spans="1:32" ht="21" customHeight="1">
      <c r="A3" s="367"/>
      <c r="B3" s="889" t="s">
        <v>479</v>
      </c>
      <c r="C3" s="889"/>
      <c r="D3" s="889"/>
      <c r="E3" s="889"/>
      <c r="F3" s="889"/>
      <c r="G3" s="889"/>
      <c r="H3" s="889"/>
      <c r="I3" s="889"/>
      <c r="J3" s="889"/>
      <c r="K3" s="889"/>
      <c r="L3" s="889"/>
      <c r="M3" s="889"/>
      <c r="N3" s="889"/>
      <c r="O3" s="286"/>
      <c r="P3" s="286"/>
      <c r="Q3" s="286"/>
      <c r="R3" s="286"/>
      <c r="S3" s="286"/>
      <c r="T3" s="286"/>
      <c r="U3" s="286"/>
      <c r="V3" s="286"/>
      <c r="W3" s="286"/>
      <c r="X3" s="286"/>
      <c r="Y3" s="286"/>
      <c r="Z3" s="286"/>
      <c r="AA3" s="286"/>
      <c r="AB3" s="286"/>
      <c r="AC3" s="286"/>
      <c r="AD3" s="286"/>
      <c r="AE3" s="286"/>
      <c r="AF3" s="286"/>
    </row>
    <row r="4" spans="1:32" ht="20.25" customHeight="1">
      <c r="A4" s="367"/>
      <c r="B4" s="348" t="s">
        <v>480</v>
      </c>
      <c r="C4" s="368"/>
      <c r="D4" s="368"/>
      <c r="E4" s="368"/>
      <c r="F4" s="368"/>
      <c r="G4" s="368"/>
      <c r="H4" s="368"/>
      <c r="I4" s="368"/>
      <c r="J4" s="368"/>
      <c r="K4" s="368"/>
      <c r="L4" s="286"/>
      <c r="M4" s="286"/>
      <c r="N4" s="286"/>
      <c r="O4" s="286"/>
      <c r="P4" s="286"/>
      <c r="Q4" s="286"/>
      <c r="R4" s="286"/>
      <c r="S4" s="286"/>
      <c r="T4" s="286"/>
      <c r="U4" s="286"/>
      <c r="V4" s="286"/>
      <c r="W4" s="286"/>
      <c r="X4" s="286"/>
      <c r="Y4" s="286"/>
      <c r="Z4" s="286"/>
      <c r="AA4" s="286"/>
      <c r="AB4" s="286"/>
      <c r="AC4" s="286"/>
      <c r="AD4" s="286"/>
      <c r="AE4" s="286"/>
      <c r="AF4" s="286"/>
    </row>
    <row r="5" spans="1:32" ht="20.25" customHeight="1">
      <c r="A5" s="367"/>
      <c r="B5" s="348" t="s">
        <v>481</v>
      </c>
      <c r="C5" s="368"/>
      <c r="D5" s="368"/>
      <c r="E5" s="368"/>
      <c r="F5" s="368"/>
      <c r="G5" s="368"/>
      <c r="H5" s="368"/>
      <c r="I5" s="368"/>
      <c r="J5" s="368"/>
      <c r="K5" s="368"/>
      <c r="L5" s="286"/>
      <c r="M5" s="286"/>
      <c r="N5" s="286"/>
      <c r="O5" s="286"/>
      <c r="P5" s="286"/>
      <c r="Q5" s="286"/>
      <c r="R5" s="286"/>
      <c r="S5" s="286"/>
      <c r="T5" s="286"/>
      <c r="U5" s="286"/>
      <c r="V5" s="286"/>
      <c r="W5" s="286"/>
      <c r="X5" s="286"/>
      <c r="Y5" s="286"/>
      <c r="Z5" s="286"/>
      <c r="AA5" s="286"/>
      <c r="AB5" s="286"/>
      <c r="AC5" s="286"/>
      <c r="AD5" s="286"/>
      <c r="AE5" s="286"/>
      <c r="AF5" s="286"/>
    </row>
    <row r="6" spans="1:32" ht="20.25" customHeight="1">
      <c r="A6" s="367"/>
      <c r="B6" s="348" t="s">
        <v>482</v>
      </c>
      <c r="C6" s="368"/>
      <c r="D6" s="368"/>
      <c r="E6" s="368"/>
      <c r="F6" s="368"/>
      <c r="G6" s="368"/>
      <c r="H6" s="368"/>
      <c r="I6" s="368"/>
      <c r="J6" s="368"/>
      <c r="K6" s="368"/>
      <c r="L6" s="286"/>
      <c r="M6" s="286"/>
      <c r="N6" s="286"/>
      <c r="O6" s="286"/>
      <c r="P6" s="286"/>
      <c r="Q6" s="286"/>
      <c r="R6" s="286"/>
      <c r="S6" s="286"/>
      <c r="T6" s="286"/>
      <c r="U6" s="286"/>
      <c r="V6" s="286"/>
      <c r="W6" s="286"/>
      <c r="X6" s="286"/>
      <c r="Y6" s="286"/>
      <c r="Z6" s="286"/>
      <c r="AA6" s="286"/>
      <c r="AB6" s="286"/>
      <c r="AC6" s="286"/>
      <c r="AD6" s="286"/>
      <c r="AE6" s="286"/>
      <c r="AF6" s="286"/>
    </row>
    <row r="7" spans="1:32" ht="21" customHeight="1">
      <c r="A7" s="367"/>
      <c r="B7" s="890" t="s">
        <v>483</v>
      </c>
      <c r="C7" s="890"/>
      <c r="D7" s="890"/>
      <c r="E7" s="890"/>
      <c r="F7" s="890"/>
      <c r="G7" s="890"/>
      <c r="H7" s="890"/>
      <c r="I7" s="890"/>
      <c r="J7" s="890"/>
      <c r="K7" s="890"/>
      <c r="L7" s="890"/>
      <c r="M7" s="890"/>
      <c r="N7" s="890"/>
      <c r="O7" s="286"/>
      <c r="P7" s="286"/>
      <c r="Q7" s="286"/>
      <c r="R7" s="286"/>
      <c r="S7" s="286"/>
      <c r="T7" s="286"/>
      <c r="U7" s="286"/>
      <c r="V7" s="286"/>
      <c r="W7" s="286"/>
      <c r="X7" s="286"/>
      <c r="Y7" s="286"/>
      <c r="Z7" s="286"/>
      <c r="AA7" s="286"/>
      <c r="AB7" s="286"/>
      <c r="AC7" s="286"/>
      <c r="AD7" s="286"/>
      <c r="AE7" s="286"/>
      <c r="AF7" s="286"/>
    </row>
    <row r="8" spans="1:32" ht="20.25" customHeight="1">
      <c r="A8" s="367"/>
      <c r="B8" s="348" t="s">
        <v>484</v>
      </c>
      <c r="C8" s="368"/>
      <c r="D8" s="368"/>
      <c r="E8" s="368"/>
      <c r="F8" s="368"/>
      <c r="G8" s="368"/>
      <c r="H8" s="368"/>
      <c r="I8" s="368"/>
      <c r="J8" s="368"/>
      <c r="K8" s="368"/>
      <c r="L8" s="286"/>
      <c r="M8" s="286"/>
      <c r="N8" s="286"/>
      <c r="O8" s="286"/>
      <c r="P8" s="286"/>
      <c r="Q8" s="286"/>
      <c r="R8" s="286"/>
      <c r="S8" s="286"/>
      <c r="T8" s="286"/>
      <c r="U8" s="286"/>
      <c r="V8" s="286"/>
      <c r="W8" s="286"/>
      <c r="X8" s="286"/>
      <c r="Y8" s="286"/>
      <c r="Z8" s="286"/>
      <c r="AA8" s="286"/>
      <c r="AB8" s="286"/>
      <c r="AC8" s="286"/>
      <c r="AD8" s="286"/>
      <c r="AE8" s="286"/>
      <c r="AF8" s="286"/>
    </row>
    <row r="9" spans="1:32" ht="20.25" customHeight="1">
      <c r="A9" s="367"/>
      <c r="B9" s="348" t="s">
        <v>485</v>
      </c>
      <c r="C9" s="368"/>
      <c r="D9" s="368"/>
      <c r="E9" s="368"/>
      <c r="F9" s="368"/>
      <c r="G9" s="368"/>
      <c r="H9" s="368"/>
      <c r="I9" s="368"/>
      <c r="J9" s="368"/>
      <c r="K9" s="368"/>
      <c r="L9" s="286"/>
      <c r="M9" s="286"/>
      <c r="N9" s="286"/>
      <c r="O9" s="286"/>
      <c r="P9" s="286"/>
      <c r="Q9" s="286"/>
      <c r="R9" s="286"/>
      <c r="S9" s="286"/>
      <c r="T9" s="286"/>
      <c r="U9" s="286"/>
      <c r="V9" s="286"/>
      <c r="W9" s="286"/>
      <c r="X9" s="286"/>
      <c r="Y9" s="286"/>
      <c r="Z9" s="286"/>
      <c r="AA9" s="286"/>
      <c r="AB9" s="286"/>
      <c r="AC9" s="286"/>
      <c r="AD9" s="286"/>
      <c r="AE9" s="286"/>
      <c r="AF9" s="286"/>
    </row>
    <row r="10" spans="1:32" ht="20.25" customHeight="1">
      <c r="A10" s="365"/>
      <c r="B10" s="348" t="s">
        <v>486</v>
      </c>
      <c r="C10" s="365"/>
      <c r="D10" s="365"/>
      <c r="E10" s="365"/>
      <c r="F10" s="365"/>
      <c r="G10" s="365"/>
      <c r="H10" s="365"/>
      <c r="I10" s="365"/>
      <c r="J10" s="365"/>
      <c r="K10" s="365"/>
      <c r="L10" s="286"/>
      <c r="M10" s="286"/>
      <c r="N10" s="286"/>
      <c r="O10" s="286"/>
      <c r="P10" s="286"/>
      <c r="Q10" s="286"/>
      <c r="R10" s="286"/>
      <c r="S10" s="286"/>
      <c r="T10" s="286"/>
      <c r="U10" s="286"/>
      <c r="V10" s="286"/>
      <c r="W10" s="286"/>
      <c r="X10" s="286"/>
      <c r="Y10" s="286"/>
      <c r="Z10" s="286"/>
      <c r="AA10" s="286"/>
      <c r="AB10" s="286"/>
      <c r="AC10" s="286"/>
      <c r="AD10" s="286"/>
      <c r="AE10" s="286"/>
      <c r="AF10" s="286"/>
    </row>
    <row r="11" spans="1:32" ht="59.25" customHeight="1">
      <c r="A11" s="365"/>
      <c r="B11" s="891" t="s">
        <v>487</v>
      </c>
      <c r="C11" s="889"/>
      <c r="D11" s="889"/>
      <c r="E11" s="889"/>
      <c r="F11" s="889"/>
      <c r="G11" s="889"/>
      <c r="H11" s="889"/>
      <c r="I11" s="889"/>
      <c r="J11" s="365"/>
      <c r="K11" s="365"/>
      <c r="L11" s="286"/>
      <c r="M11" s="286"/>
      <c r="N11" s="286"/>
      <c r="O11" s="286"/>
      <c r="P11" s="286"/>
      <c r="Q11" s="286"/>
      <c r="R11" s="286"/>
      <c r="S11" s="286"/>
      <c r="T11" s="286"/>
      <c r="U11" s="286"/>
      <c r="V11" s="286"/>
      <c r="W11" s="286"/>
      <c r="X11" s="286"/>
      <c r="Y11" s="286"/>
      <c r="Z11" s="286"/>
      <c r="AA11" s="286"/>
      <c r="AB11" s="286"/>
      <c r="AC11" s="286"/>
      <c r="AD11" s="286"/>
      <c r="AE11" s="286"/>
      <c r="AF11" s="286"/>
    </row>
    <row r="12" spans="1:32" ht="20.25" customHeight="1">
      <c r="A12" s="365"/>
      <c r="B12" s="348" t="s">
        <v>488</v>
      </c>
      <c r="C12" s="365"/>
      <c r="D12" s="365"/>
      <c r="E12" s="365"/>
      <c r="F12" s="365"/>
      <c r="G12" s="365"/>
      <c r="H12" s="365"/>
      <c r="I12" s="365"/>
      <c r="J12" s="365"/>
      <c r="K12" s="365"/>
      <c r="L12" s="286"/>
      <c r="M12" s="286"/>
      <c r="N12" s="286"/>
      <c r="O12" s="286"/>
      <c r="P12" s="286"/>
      <c r="Q12" s="286"/>
      <c r="R12" s="286"/>
      <c r="S12" s="286"/>
      <c r="T12" s="286"/>
      <c r="U12" s="286"/>
      <c r="V12" s="286"/>
      <c r="W12" s="286"/>
      <c r="X12" s="286"/>
      <c r="Y12" s="286"/>
      <c r="Z12" s="286"/>
      <c r="AA12" s="286"/>
      <c r="AB12" s="286"/>
      <c r="AC12" s="286"/>
      <c r="AD12" s="286"/>
      <c r="AE12" s="286"/>
      <c r="AF12" s="286"/>
    </row>
    <row r="13" spans="1:32" ht="20.25" customHeight="1">
      <c r="A13" s="365"/>
      <c r="B13" s="348" t="s">
        <v>489</v>
      </c>
      <c r="C13" s="365"/>
      <c r="D13" s="365"/>
      <c r="E13" s="365"/>
      <c r="F13" s="365"/>
      <c r="G13" s="365"/>
      <c r="H13" s="365"/>
      <c r="I13" s="365"/>
      <c r="J13" s="365"/>
      <c r="K13" s="365"/>
      <c r="L13" s="286"/>
      <c r="M13" s="286"/>
      <c r="N13" s="286"/>
      <c r="O13" s="286"/>
      <c r="P13" s="286"/>
      <c r="Q13" s="286"/>
      <c r="R13" s="286"/>
      <c r="S13" s="286"/>
      <c r="T13" s="286"/>
      <c r="U13" s="286"/>
      <c r="V13" s="286"/>
      <c r="W13" s="286"/>
      <c r="X13" s="286"/>
      <c r="Y13" s="286"/>
      <c r="Z13" s="286"/>
      <c r="AA13" s="286"/>
      <c r="AB13" s="286"/>
      <c r="AC13" s="286"/>
      <c r="AD13" s="286"/>
      <c r="AE13" s="286"/>
      <c r="AF13" s="286"/>
    </row>
    <row r="14" spans="1:32" ht="20.25" customHeight="1">
      <c r="A14" s="365"/>
      <c r="B14" s="348" t="s">
        <v>490</v>
      </c>
      <c r="C14" s="365"/>
      <c r="D14" s="365"/>
      <c r="E14" s="365"/>
      <c r="F14" s="365"/>
      <c r="G14" s="365"/>
      <c r="H14" s="365"/>
      <c r="I14" s="365"/>
      <c r="J14" s="365"/>
      <c r="K14" s="365"/>
      <c r="L14" s="286"/>
      <c r="M14" s="286"/>
      <c r="N14" s="286"/>
      <c r="O14" s="286"/>
      <c r="P14" s="286"/>
      <c r="Q14" s="286"/>
      <c r="R14" s="286"/>
      <c r="S14" s="286"/>
      <c r="T14" s="286"/>
      <c r="U14" s="286"/>
      <c r="V14" s="286"/>
      <c r="W14" s="286"/>
      <c r="X14" s="286"/>
      <c r="Y14" s="286"/>
      <c r="Z14" s="286"/>
      <c r="AA14" s="286"/>
      <c r="AB14" s="286"/>
      <c r="AC14" s="286"/>
      <c r="AD14" s="286"/>
      <c r="AE14" s="286"/>
      <c r="AF14" s="286"/>
    </row>
    <row r="15" spans="1:32" ht="20.25" customHeight="1">
      <c r="A15" s="365"/>
      <c r="B15" s="348" t="s">
        <v>491</v>
      </c>
      <c r="C15" s="365"/>
      <c r="D15" s="365"/>
      <c r="E15" s="365"/>
      <c r="F15" s="365"/>
      <c r="G15" s="365"/>
      <c r="H15" s="365"/>
      <c r="I15" s="365"/>
      <c r="J15" s="365"/>
      <c r="K15" s="365"/>
      <c r="L15" s="286"/>
      <c r="M15" s="286"/>
      <c r="N15" s="286"/>
      <c r="O15" s="286"/>
      <c r="P15" s="286"/>
      <c r="Q15" s="286"/>
      <c r="R15" s="286"/>
      <c r="S15" s="286"/>
      <c r="T15" s="286"/>
      <c r="U15" s="286"/>
      <c r="V15" s="286"/>
      <c r="W15" s="286"/>
      <c r="X15" s="286"/>
      <c r="Y15" s="286"/>
      <c r="Z15" s="286"/>
      <c r="AA15" s="286"/>
      <c r="AB15" s="286"/>
      <c r="AC15" s="286"/>
      <c r="AD15" s="286"/>
      <c r="AE15" s="286"/>
      <c r="AF15" s="286"/>
    </row>
    <row r="16" spans="1:32" ht="20.25" customHeight="1">
      <c r="A16" s="365"/>
      <c r="B16" s="348" t="s">
        <v>492</v>
      </c>
      <c r="C16" s="365"/>
      <c r="D16" s="365"/>
      <c r="E16" s="365"/>
      <c r="F16" s="365"/>
      <c r="G16" s="365"/>
      <c r="H16" s="365"/>
      <c r="I16" s="365"/>
      <c r="J16" s="365"/>
      <c r="K16" s="365"/>
      <c r="L16" s="286"/>
      <c r="M16" s="286"/>
      <c r="N16" s="286"/>
      <c r="O16" s="286"/>
      <c r="P16" s="286"/>
      <c r="Q16" s="286"/>
      <c r="R16" s="286"/>
      <c r="S16" s="286"/>
      <c r="T16" s="286"/>
      <c r="U16" s="286"/>
      <c r="V16" s="286"/>
      <c r="W16" s="286"/>
      <c r="X16" s="286"/>
      <c r="Y16" s="286"/>
      <c r="Z16" s="286"/>
      <c r="AA16" s="286"/>
      <c r="AB16" s="286"/>
      <c r="AC16" s="286"/>
      <c r="AD16" s="286"/>
      <c r="AE16" s="286"/>
      <c r="AF16" s="286"/>
    </row>
    <row r="17" spans="1:32" ht="20.25" customHeight="1">
      <c r="A17" s="365"/>
      <c r="B17" s="348" t="s">
        <v>493</v>
      </c>
      <c r="C17" s="365"/>
      <c r="D17" s="365"/>
      <c r="E17" s="365"/>
      <c r="F17" s="365"/>
      <c r="G17" s="365"/>
      <c r="H17" s="365"/>
      <c r="I17" s="365"/>
      <c r="J17" s="365"/>
      <c r="K17" s="365"/>
      <c r="L17" s="286"/>
      <c r="M17" s="286"/>
      <c r="N17" s="286"/>
      <c r="O17" s="286"/>
      <c r="P17" s="286"/>
      <c r="Q17" s="286"/>
      <c r="R17" s="286"/>
      <c r="S17" s="286"/>
      <c r="T17" s="286"/>
      <c r="U17" s="286"/>
      <c r="V17" s="286"/>
      <c r="W17" s="286"/>
      <c r="X17" s="286"/>
      <c r="Y17" s="286"/>
      <c r="Z17" s="286"/>
      <c r="AA17" s="286"/>
      <c r="AB17" s="286"/>
      <c r="AC17" s="286"/>
      <c r="AD17" s="286"/>
      <c r="AE17" s="286"/>
      <c r="AF17" s="286"/>
    </row>
    <row r="18" spans="1:32" ht="20.25" customHeight="1">
      <c r="A18" s="365"/>
      <c r="B18" s="348" t="s">
        <v>494</v>
      </c>
      <c r="C18" s="365"/>
      <c r="D18" s="365"/>
      <c r="E18" s="365"/>
      <c r="F18" s="365"/>
      <c r="G18" s="365"/>
      <c r="H18" s="365"/>
      <c r="I18" s="365"/>
      <c r="J18" s="365"/>
      <c r="K18" s="365"/>
      <c r="L18" s="286"/>
      <c r="M18" s="286"/>
      <c r="N18" s="286"/>
      <c r="O18" s="286"/>
      <c r="P18" s="286"/>
      <c r="Q18" s="286"/>
      <c r="R18" s="286"/>
      <c r="S18" s="286"/>
      <c r="T18" s="286"/>
      <c r="U18" s="286"/>
      <c r="V18" s="286"/>
      <c r="W18" s="286"/>
      <c r="X18" s="286"/>
      <c r="Y18" s="286"/>
      <c r="Z18" s="286"/>
      <c r="AA18" s="286"/>
      <c r="AB18" s="286"/>
      <c r="AC18" s="286"/>
      <c r="AD18" s="286"/>
      <c r="AE18" s="286"/>
      <c r="AF18" s="286"/>
    </row>
    <row r="19" spans="1:32" ht="20.25" customHeight="1">
      <c r="A19" s="365"/>
      <c r="B19" s="348" t="s">
        <v>495</v>
      </c>
      <c r="C19" s="365"/>
      <c r="D19" s="365"/>
      <c r="E19" s="365"/>
      <c r="F19" s="365"/>
      <c r="G19" s="365"/>
      <c r="H19" s="365"/>
      <c r="I19" s="365"/>
      <c r="J19" s="365"/>
      <c r="K19" s="365"/>
      <c r="L19" s="286"/>
      <c r="M19" s="286"/>
      <c r="N19" s="286"/>
      <c r="O19" s="286"/>
      <c r="P19" s="286"/>
      <c r="Q19" s="286"/>
      <c r="R19" s="286"/>
      <c r="S19" s="286"/>
      <c r="T19" s="286"/>
      <c r="U19" s="286"/>
      <c r="V19" s="286"/>
      <c r="W19" s="286"/>
      <c r="X19" s="286"/>
      <c r="Y19" s="286"/>
      <c r="Z19" s="286"/>
      <c r="AA19" s="286"/>
      <c r="AB19" s="286"/>
      <c r="AC19" s="286"/>
      <c r="AD19" s="286"/>
      <c r="AE19" s="286"/>
      <c r="AF19" s="286"/>
    </row>
    <row r="20" spans="1:32" s="371" customFormat="1" ht="20.25" customHeight="1">
      <c r="A20" s="369"/>
      <c r="B20" s="348" t="s">
        <v>496</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row>
    <row r="21" spans="1:32" ht="20.25" customHeight="1">
      <c r="A21" s="286"/>
      <c r="B21" s="348" t="s">
        <v>497</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row>
    <row r="22" spans="1:32" ht="20.25" customHeight="1">
      <c r="A22" s="286"/>
      <c r="B22" s="348" t="s">
        <v>498</v>
      </c>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row>
    <row r="23" spans="1:32" ht="20.25" customHeight="1">
      <c r="A23" s="286"/>
      <c r="B23" s="348" t="s">
        <v>499</v>
      </c>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row>
    <row r="24" spans="1:32" ht="20.25" customHeight="1">
      <c r="A24" s="286"/>
      <c r="B24" s="348" t="s">
        <v>500</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row>
    <row r="25" spans="1:32" s="372" customFormat="1" ht="20.25" customHeight="1">
      <c r="A25" s="354"/>
      <c r="B25" s="348" t="s">
        <v>501</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row>
    <row r="26" spans="1:32" s="372" customFormat="1" ht="20.25" customHeight="1">
      <c r="A26" s="354"/>
      <c r="B26" s="348" t="s">
        <v>502</v>
      </c>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row>
    <row r="27" spans="1:32" s="372" customFormat="1" ht="20.25" customHeight="1">
      <c r="A27" s="354"/>
      <c r="B27" s="348"/>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row>
    <row r="28" spans="1:32" s="372" customFormat="1" ht="20.25" customHeight="1">
      <c r="A28" s="354"/>
      <c r="B28" s="348" t="s">
        <v>503</v>
      </c>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row>
    <row r="29" spans="1:32" s="372" customFormat="1" ht="20.25" customHeight="1">
      <c r="A29" s="354"/>
      <c r="B29" s="348" t="s">
        <v>504</v>
      </c>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row>
    <row r="30" spans="1:32" s="372" customFormat="1" ht="20.25" customHeight="1">
      <c r="A30" s="354"/>
      <c r="B30" s="348" t="s">
        <v>505</v>
      </c>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row>
    <row r="31" spans="1:32" s="372" customFormat="1" ht="20.25" customHeight="1">
      <c r="A31" s="354"/>
      <c r="B31" s="348" t="s">
        <v>506</v>
      </c>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row>
    <row r="32" spans="1:32" s="372" customFormat="1" ht="20.25" customHeight="1">
      <c r="A32" s="354"/>
      <c r="B32" s="348" t="s">
        <v>507</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row>
    <row r="33" spans="1:32" s="372" customFormat="1" ht="20.25" customHeight="1">
      <c r="A33" s="354"/>
      <c r="B33" s="348" t="s">
        <v>508</v>
      </c>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row>
    <row r="34" spans="1:32" s="372" customFormat="1" ht="20.25" customHeight="1">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row>
    <row r="35" spans="1:32" s="372" customFormat="1" ht="20.25" customHeight="1">
      <c r="A35" s="354"/>
      <c r="B35" s="348" t="s">
        <v>509</v>
      </c>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row>
    <row r="36" spans="1:32" s="372" customFormat="1" ht="20.25" customHeight="1">
      <c r="A36" s="354"/>
      <c r="B36" s="348" t="s">
        <v>510</v>
      </c>
      <c r="C36" s="373"/>
      <c r="D36" s="373"/>
      <c r="E36" s="373"/>
      <c r="F36" s="373"/>
      <c r="G36" s="37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row>
    <row r="37" spans="1:32" s="372" customFormat="1" ht="20.25" customHeight="1">
      <c r="A37" s="354"/>
      <c r="B37" s="348" t="s">
        <v>511</v>
      </c>
      <c r="C37" s="373"/>
      <c r="D37" s="373"/>
      <c r="E37" s="373"/>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row>
    <row r="38" spans="1:32" s="375" customFormat="1" ht="20.25" customHeight="1">
      <c r="A38" s="354"/>
      <c r="B38" s="891" t="s">
        <v>512</v>
      </c>
      <c r="C38" s="891"/>
      <c r="D38" s="891"/>
      <c r="E38" s="891"/>
      <c r="F38" s="891"/>
      <c r="G38" s="891"/>
      <c r="H38" s="891"/>
      <c r="I38" s="891"/>
      <c r="J38" s="891"/>
      <c r="K38" s="891"/>
      <c r="L38" s="891"/>
      <c r="M38" s="891"/>
      <c r="N38" s="891"/>
      <c r="O38" s="891"/>
      <c r="P38" s="891"/>
      <c r="Q38" s="891"/>
      <c r="R38" s="354"/>
      <c r="S38" s="374"/>
      <c r="T38" s="354"/>
      <c r="U38" s="354"/>
      <c r="V38" s="354"/>
      <c r="W38" s="354"/>
      <c r="X38" s="354"/>
      <c r="Y38" s="354"/>
      <c r="Z38" s="354"/>
      <c r="AA38" s="354"/>
      <c r="AB38" s="354"/>
      <c r="AC38" s="354"/>
      <c r="AD38" s="354"/>
      <c r="AE38" s="354"/>
      <c r="AF38" s="354"/>
    </row>
    <row r="39" spans="1:32" s="372" customFormat="1" ht="20.25" customHeight="1">
      <c r="A39" s="354"/>
      <c r="B39" s="348" t="s">
        <v>513</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row>
    <row r="40" spans="1:32" s="372" customFormat="1" ht="20.25" customHeight="1">
      <c r="A40" s="354"/>
      <c r="B40" s="348" t="s">
        <v>514</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row>
    <row r="41" spans="1:32" s="372" customFormat="1" ht="20.25" customHeight="1">
      <c r="A41" s="354"/>
      <c r="B41" s="348" t="s">
        <v>515</v>
      </c>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row>
    <row r="42" spans="1:32" ht="20.25" customHeight="1">
      <c r="A42" s="365"/>
      <c r="B42" s="348" t="s">
        <v>516</v>
      </c>
      <c r="C42" s="365"/>
      <c r="D42" s="365"/>
      <c r="E42" s="365"/>
      <c r="F42" s="365"/>
      <c r="G42" s="365"/>
      <c r="H42" s="365"/>
      <c r="I42" s="365"/>
      <c r="J42" s="365"/>
      <c r="K42" s="365"/>
      <c r="L42" s="286"/>
      <c r="M42" s="286"/>
      <c r="N42" s="286"/>
      <c r="O42" s="286"/>
      <c r="P42" s="286"/>
      <c r="Q42" s="286"/>
      <c r="R42" s="286"/>
      <c r="S42" s="286"/>
      <c r="T42" s="286"/>
      <c r="U42" s="286"/>
      <c r="V42" s="286"/>
      <c r="W42" s="286"/>
      <c r="X42" s="286"/>
      <c r="Y42" s="286"/>
      <c r="Z42" s="286"/>
      <c r="AA42" s="286"/>
      <c r="AB42" s="286"/>
      <c r="AC42" s="286"/>
      <c r="AD42" s="286"/>
      <c r="AE42" s="286"/>
      <c r="AF42" s="286"/>
    </row>
    <row r="43" spans="1:32" ht="20.25" customHeight="1">
      <c r="A43" s="288"/>
      <c r="B43" s="348" t="s">
        <v>517</v>
      </c>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row>
    <row r="44" spans="1:32" s="371" customFormat="1" ht="20.25" customHeight="1">
      <c r="A44" s="369"/>
      <c r="B44" s="286"/>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row>
    <row r="45" spans="1:32" ht="20.25" customHeight="1">
      <c r="A45" s="288"/>
      <c r="B45" s="366" t="s">
        <v>518</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row>
    <row r="46" spans="1:32" ht="20.25" customHeight="1">
      <c r="A46" s="367"/>
      <c r="B46" s="286"/>
      <c r="C46" s="368"/>
      <c r="D46" s="368"/>
      <c r="E46" s="368"/>
      <c r="F46" s="368"/>
      <c r="G46" s="368"/>
      <c r="H46" s="368"/>
      <c r="I46" s="368"/>
      <c r="J46" s="368"/>
      <c r="K46" s="368"/>
      <c r="L46" s="286"/>
      <c r="M46" s="286"/>
      <c r="N46" s="286"/>
      <c r="O46" s="286"/>
      <c r="P46" s="286"/>
      <c r="Q46" s="286"/>
      <c r="R46" s="286"/>
      <c r="S46" s="286"/>
      <c r="T46" s="286"/>
      <c r="U46" s="286"/>
      <c r="V46" s="286"/>
      <c r="W46" s="286"/>
      <c r="X46" s="286"/>
      <c r="Y46" s="286"/>
      <c r="Z46" s="286"/>
      <c r="AA46" s="286"/>
      <c r="AB46" s="286"/>
      <c r="AC46" s="286"/>
      <c r="AD46" s="286"/>
      <c r="AE46" s="286"/>
      <c r="AF46" s="286"/>
    </row>
    <row r="47" spans="1:32" ht="20.25" customHeight="1">
      <c r="A47" s="288"/>
      <c r="B47" s="348" t="s">
        <v>519</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row>
    <row r="48" spans="1:32" ht="20.25" customHeight="1">
      <c r="A48" s="365"/>
      <c r="B48" s="348"/>
      <c r="C48" s="365"/>
      <c r="D48" s="365"/>
      <c r="E48" s="365"/>
      <c r="F48" s="365"/>
      <c r="G48" s="365"/>
      <c r="H48" s="365"/>
      <c r="I48" s="365"/>
      <c r="J48" s="365"/>
      <c r="K48" s="365"/>
      <c r="L48" s="286"/>
      <c r="M48" s="286"/>
      <c r="N48" s="286"/>
      <c r="O48" s="286"/>
      <c r="P48" s="286"/>
      <c r="Q48" s="286"/>
      <c r="R48" s="286"/>
      <c r="S48" s="286"/>
      <c r="T48" s="286"/>
      <c r="U48" s="286"/>
      <c r="V48" s="286"/>
      <c r="W48" s="286"/>
      <c r="X48" s="286"/>
      <c r="Y48" s="286"/>
      <c r="Z48" s="286"/>
      <c r="AA48" s="286"/>
      <c r="AB48" s="286"/>
      <c r="AC48" s="286"/>
      <c r="AD48" s="286"/>
      <c r="AE48" s="286"/>
      <c r="AF48" s="286"/>
    </row>
    <row r="49" spans="1:32" ht="20.25" customHeight="1">
      <c r="A49" s="365"/>
      <c r="B49" s="348"/>
      <c r="C49" s="365"/>
      <c r="D49" s="365"/>
      <c r="E49" s="365"/>
      <c r="F49" s="365"/>
      <c r="G49" s="365"/>
      <c r="H49" s="365"/>
      <c r="I49" s="365"/>
      <c r="J49" s="365"/>
      <c r="K49" s="365"/>
      <c r="L49" s="286"/>
      <c r="M49" s="286"/>
      <c r="N49" s="286"/>
      <c r="O49" s="286"/>
      <c r="P49" s="286"/>
      <c r="Q49" s="286"/>
      <c r="R49" s="286"/>
      <c r="S49" s="286"/>
      <c r="T49" s="286"/>
      <c r="U49" s="286"/>
      <c r="V49" s="286"/>
      <c r="W49" s="286"/>
      <c r="X49" s="286"/>
      <c r="Y49" s="286"/>
      <c r="Z49" s="286"/>
      <c r="AA49" s="286"/>
      <c r="AB49" s="286"/>
      <c r="AC49" s="286"/>
      <c r="AD49" s="286"/>
      <c r="AE49" s="286"/>
      <c r="AF49" s="286"/>
    </row>
    <row r="50" spans="1:32" ht="20.25" customHeight="1">
      <c r="A50" s="365"/>
      <c r="B50" s="348"/>
      <c r="C50" s="365"/>
      <c r="D50" s="365"/>
      <c r="E50" s="365"/>
      <c r="F50" s="365"/>
      <c r="G50" s="365"/>
      <c r="H50" s="365"/>
      <c r="I50" s="365"/>
      <c r="J50" s="365"/>
      <c r="K50" s="365"/>
      <c r="L50" s="286"/>
      <c r="M50" s="286"/>
      <c r="N50" s="286"/>
      <c r="O50" s="286"/>
      <c r="P50" s="286"/>
      <c r="Q50" s="286"/>
      <c r="R50" s="286"/>
      <c r="S50" s="286"/>
      <c r="T50" s="286"/>
      <c r="U50" s="286"/>
      <c r="V50" s="286"/>
      <c r="W50" s="286"/>
      <c r="X50" s="286"/>
      <c r="Y50" s="286"/>
      <c r="Z50" s="286"/>
      <c r="AA50" s="286"/>
      <c r="AB50" s="286"/>
      <c r="AC50" s="286"/>
      <c r="AD50" s="286"/>
      <c r="AE50" s="286"/>
      <c r="AF50" s="286"/>
    </row>
    <row r="51" spans="1:32" ht="20.25" customHeight="1">
      <c r="A51" s="365"/>
      <c r="B51" s="348"/>
      <c r="C51" s="365"/>
      <c r="D51" s="365"/>
      <c r="E51" s="365"/>
      <c r="F51" s="365"/>
      <c r="G51" s="365"/>
      <c r="H51" s="365"/>
      <c r="I51" s="365"/>
      <c r="J51" s="365"/>
      <c r="K51" s="365"/>
      <c r="L51" s="286"/>
      <c r="M51" s="286"/>
      <c r="N51" s="286"/>
      <c r="O51" s="286"/>
      <c r="P51" s="286"/>
      <c r="Q51" s="286"/>
      <c r="R51" s="286"/>
      <c r="S51" s="286"/>
      <c r="T51" s="286"/>
      <c r="U51" s="286"/>
      <c r="V51" s="286"/>
      <c r="W51" s="286"/>
      <c r="X51" s="286"/>
      <c r="Y51" s="286"/>
      <c r="Z51" s="286"/>
      <c r="AA51" s="286"/>
      <c r="AB51" s="286"/>
      <c r="AC51" s="286"/>
      <c r="AD51" s="286"/>
      <c r="AE51" s="286"/>
      <c r="AF51" s="286"/>
    </row>
    <row r="52" spans="1:32" ht="20.25" customHeight="1">
      <c r="A52" s="365"/>
      <c r="B52" s="348"/>
      <c r="C52" s="365"/>
      <c r="D52" s="365"/>
      <c r="E52" s="365"/>
      <c r="F52" s="365"/>
      <c r="G52" s="365"/>
      <c r="H52" s="365"/>
      <c r="I52" s="365"/>
      <c r="J52" s="365"/>
      <c r="K52" s="365"/>
      <c r="L52" s="286"/>
      <c r="M52" s="286"/>
      <c r="N52" s="286"/>
      <c r="O52" s="286"/>
      <c r="P52" s="286"/>
      <c r="Q52" s="286"/>
      <c r="R52" s="286"/>
      <c r="S52" s="286"/>
      <c r="T52" s="286"/>
      <c r="U52" s="286"/>
      <c r="V52" s="286"/>
      <c r="W52" s="286"/>
      <c r="X52" s="286"/>
      <c r="Y52" s="286"/>
      <c r="Z52" s="286"/>
      <c r="AA52" s="286"/>
      <c r="AB52" s="286"/>
      <c r="AC52" s="286"/>
      <c r="AD52" s="286"/>
      <c r="AE52" s="286"/>
      <c r="AF52" s="286"/>
    </row>
    <row r="53" spans="1:32" ht="20.25" customHeight="1">
      <c r="A53" s="365"/>
      <c r="B53" s="348"/>
      <c r="C53" s="365"/>
      <c r="D53" s="365"/>
      <c r="E53" s="365"/>
      <c r="F53" s="348"/>
      <c r="G53" s="348"/>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row>
    <row r="54" spans="1:32" ht="20.25" customHeight="1">
      <c r="A54" s="365"/>
      <c r="B54" s="348"/>
      <c r="C54" s="365"/>
      <c r="D54" s="365"/>
      <c r="E54" s="365"/>
      <c r="F54" s="348"/>
      <c r="G54" s="348"/>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row>
    <row r="55" spans="1:32" ht="20.25" customHeight="1">
      <c r="A55" s="365"/>
      <c r="B55" s="348"/>
      <c r="C55" s="365"/>
      <c r="D55" s="365"/>
      <c r="E55" s="365"/>
      <c r="F55" s="348"/>
      <c r="G55" s="348"/>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row>
    <row r="56" spans="1:32" ht="21.75" customHeight="1">
      <c r="A56" s="365"/>
      <c r="B56" s="348"/>
      <c r="C56" s="365"/>
      <c r="D56" s="365"/>
      <c r="E56" s="365"/>
      <c r="F56" s="365"/>
      <c r="G56" s="36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row>
    <row r="57" spans="1:32" s="378" customFormat="1" ht="19.5" customHeight="1">
      <c r="A57" s="376"/>
      <c r="B57" s="348"/>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row>
    <row r="58" spans="1:32" ht="20.25" customHeight="1">
      <c r="A58" s="286"/>
      <c r="B58" s="348"/>
      <c r="C58" s="365"/>
      <c r="D58" s="365"/>
      <c r="E58" s="365"/>
      <c r="F58" s="365"/>
      <c r="G58" s="365"/>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1:32" ht="19.5" customHeight="1">
      <c r="A59" s="286"/>
      <c r="B59" s="348"/>
      <c r="C59" s="365"/>
      <c r="D59" s="365"/>
      <c r="E59" s="365"/>
      <c r="F59" s="365"/>
      <c r="G59" s="365"/>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ht="20.25" customHeight="1">
      <c r="A60" s="288"/>
      <c r="B60" s="348"/>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row>
    <row r="61" spans="1:32" ht="20.25" customHeight="1">
      <c r="A61" s="288"/>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row>
    <row r="62" spans="1:32" ht="20.25" customHeight="1">
      <c r="A62" s="288"/>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row>
    <row r="63" spans="1:32" ht="20.25" customHeight="1">
      <c r="A63" s="288"/>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row>
    <row r="64" spans="1:32" ht="20.25" customHeight="1">
      <c r="A64" s="288"/>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row>
    <row r="65" spans="1:32" ht="20.25" customHeight="1">
      <c r="A65" s="288"/>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row>
    <row r="66" spans="1:32" ht="20.25" customHeight="1">
      <c r="A66" s="288"/>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row>
    <row r="67" spans="1:32" ht="20.25" customHeight="1">
      <c r="A67" s="288"/>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row>
    <row r="68" spans="1:32" ht="20.25" customHeight="1">
      <c r="A68" s="288"/>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row>
    <row r="69" spans="1:32" ht="20.25" customHeight="1">
      <c r="A69" s="288"/>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row>
    <row r="70" spans="1:32" ht="20.25" customHeight="1">
      <c r="A70" s="288"/>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row>
    <row r="71" spans="1:32" ht="20.25" customHeight="1">
      <c r="A71" s="288"/>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row>
    <row r="72" spans="1:32" ht="20.25" customHeight="1">
      <c r="A72" s="288"/>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row>
    <row r="73" spans="1:32" ht="20.25" customHeight="1">
      <c r="A73" s="288"/>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row>
    <row r="74" spans="1:32" ht="20.25" customHeight="1">
      <c r="A74" s="288"/>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row>
    <row r="75" spans="1:32" ht="20.25" customHeight="1">
      <c r="A75" s="288"/>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row>
    <row r="76" spans="1:32" ht="20.25" customHeight="1">
      <c r="A76" s="288"/>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row>
    <row r="77" spans="1:32" ht="20.25" customHeight="1">
      <c r="A77" s="288"/>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row>
    <row r="78" spans="1:32" ht="20.25" customHeight="1">
      <c r="A78" s="288"/>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row>
    <row r="79" spans="1:32" ht="20.25" customHeight="1">
      <c r="A79" s="288"/>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row>
    <row r="80" spans="1:32" ht="20.25" customHeight="1">
      <c r="A80" s="288"/>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row>
    <row r="81" spans="1:32" ht="20.25" customHeight="1">
      <c r="A81" s="288"/>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row>
    <row r="82" spans="1:32" ht="20.25" customHeight="1">
      <c r="A82" s="288"/>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row>
    <row r="83" spans="1:32" ht="20.25" customHeight="1">
      <c r="A83" s="288"/>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row>
    <row r="84" spans="1:32" ht="20.25" customHeight="1">
      <c r="A84" s="288"/>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row>
    <row r="85" spans="1:32" ht="20.25" customHeight="1">
      <c r="A85" s="288"/>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row>
    <row r="86" spans="1:32" ht="20.25" customHeight="1">
      <c r="A86" s="288"/>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row>
    <row r="87" spans="1:32" ht="20.25" customHeight="1">
      <c r="A87" s="288"/>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row>
    <row r="88" spans="1:32" ht="20.25" customHeight="1">
      <c r="A88" s="288"/>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row>
    <row r="89" spans="1:32" ht="20.25" customHeight="1">
      <c r="A89" s="288"/>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row>
    <row r="90" spans="1:32" ht="20.25" customHeight="1">
      <c r="A90" s="288"/>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row>
    <row r="91" spans="1:32" ht="20.25" customHeight="1">
      <c r="A91" s="288"/>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row>
    <row r="92" spans="1:32" ht="20.25" customHeight="1">
      <c r="A92" s="288"/>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row>
    <row r="93" spans="1:32" ht="20.25" customHeight="1">
      <c r="A93" s="288"/>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row>
    <row r="94" spans="1:32" ht="20.25" customHeight="1">
      <c r="A94" s="288"/>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row>
    <row r="95" spans="1:32" ht="20.25" customHeight="1">
      <c r="A95" s="288"/>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row>
    <row r="96" spans="1:32" ht="20.25" customHeight="1">
      <c r="A96" s="288"/>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row>
    <row r="97" spans="1:32" ht="20.25" customHeight="1">
      <c r="A97" s="288"/>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row>
    <row r="98" spans="1:32" ht="20.25" customHeight="1">
      <c r="A98" s="288"/>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row>
    <row r="99" spans="1:32" ht="20.25" customHeight="1">
      <c r="A99" s="288"/>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row>
    <row r="100" spans="1:32" ht="20.25" customHeight="1">
      <c r="A100" s="288"/>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row>
    <row r="101" spans="1:32" ht="20.25" customHeight="1">
      <c r="A101" s="288"/>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row>
    <row r="102" spans="1:32" ht="20.25" customHeight="1">
      <c r="A102" s="288"/>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row>
    <row r="103" spans="1:32" ht="20.25" customHeight="1">
      <c r="A103" s="288"/>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row>
    <row r="104" spans="1:32" ht="20.25" customHeight="1">
      <c r="A104" s="288"/>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row>
    <row r="105" spans="1:32" ht="20.25" customHeight="1">
      <c r="A105" s="288"/>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row>
    <row r="106" spans="1:32" ht="20.25" customHeight="1">
      <c r="A106" s="288"/>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row>
    <row r="107" spans="1:32" ht="20.25" customHeight="1">
      <c r="A107" s="288"/>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row>
    <row r="108" spans="1:32" ht="20.25" customHeight="1">
      <c r="A108" s="288"/>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row>
    <row r="109" spans="1:32" ht="20.25" customHeight="1">
      <c r="A109" s="288"/>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row>
    <row r="110" spans="1:32" ht="20.25" customHeight="1">
      <c r="A110" s="288"/>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row>
    <row r="111" spans="1:32" ht="20.25" customHeight="1">
      <c r="A111" s="288"/>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row>
    <row r="112" spans="1:32" ht="20.25" customHeight="1">
      <c r="A112" s="288"/>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row>
    <row r="113" spans="1:32" ht="20.25" customHeight="1">
      <c r="A113" s="288"/>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row>
    <row r="114" spans="1:32" ht="20.25" customHeight="1">
      <c r="A114" s="288"/>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row>
    <row r="115" spans="1:32" ht="20.25" customHeight="1">
      <c r="A115" s="288"/>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row>
    <row r="116" spans="1:32" ht="20.25" customHeight="1">
      <c r="A116" s="288"/>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row>
    <row r="117" spans="1:32" ht="20.25" customHeight="1">
      <c r="A117" s="288"/>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row>
    <row r="118" spans="1:32" ht="20.25" customHeight="1">
      <c r="A118" s="288"/>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row>
    <row r="119" spans="1:32" ht="20.25" customHeight="1">
      <c r="A119" s="288"/>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row>
    <row r="120" spans="1:32" ht="20.25" customHeight="1">
      <c r="A120" s="288"/>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row>
    <row r="121" spans="1:32" ht="20.25" customHeight="1">
      <c r="A121" s="288"/>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row>
    <row r="122" spans="1:32" ht="20.25" customHeight="1">
      <c r="A122" s="288"/>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row>
    <row r="123" spans="1:32" ht="20.25" customHeight="1">
      <c r="A123" s="288"/>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row>
    <row r="124" spans="1:32" ht="20.25" customHeight="1">
      <c r="A124" s="288"/>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row>
    <row r="125" spans="1:32" ht="20.25" customHeight="1">
      <c r="A125" s="288"/>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row>
    <row r="126" spans="1:32" ht="20.25" customHeight="1">
      <c r="A126" s="288"/>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row>
    <row r="127" spans="1:32" ht="20.25" customHeight="1">
      <c r="A127" s="288"/>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row>
    <row r="128" spans="1:32" ht="20.25" customHeight="1">
      <c r="A128" s="288"/>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row>
    <row r="129" spans="1:32" ht="20.25" customHeight="1">
      <c r="A129" s="288"/>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row>
    <row r="130" spans="1:32" ht="20.25" customHeight="1">
      <c r="A130" s="288"/>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row>
    <row r="131" spans="1:32" ht="20.25" customHeight="1">
      <c r="A131" s="288"/>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row>
    <row r="132" spans="1:32" ht="20.25" customHeight="1">
      <c r="A132" s="288"/>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row>
    <row r="133" spans="1:32" ht="20.25" customHeight="1">
      <c r="A133" s="288"/>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row>
    <row r="134" spans="1:32" ht="20.25" customHeight="1">
      <c r="A134" s="288"/>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row>
    <row r="135" spans="1:32" ht="20.25" customHeight="1">
      <c r="A135" s="288"/>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row>
    <row r="136" spans="1:32" ht="20.25" customHeight="1">
      <c r="A136" s="288"/>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row>
    <row r="137" spans="1:32" ht="20.25" customHeight="1">
      <c r="A137" s="288"/>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row>
    <row r="138" spans="1:32" ht="20.25" customHeight="1">
      <c r="A138" s="288"/>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row>
    <row r="139" spans="1:32" ht="20.25" customHeight="1">
      <c r="A139" s="288"/>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row>
    <row r="140" spans="1:32" ht="20.25" customHeight="1">
      <c r="A140" s="288"/>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row>
    <row r="141" spans="1:32" ht="20.25" customHeight="1">
      <c r="A141" s="288"/>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row>
    <row r="142" spans="1:32" ht="20.25" customHeight="1">
      <c r="A142" s="288"/>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row>
    <row r="143" spans="1:32" ht="20.25" customHeight="1">
      <c r="A143" s="288"/>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row>
    <row r="144" spans="1:32" ht="20.25" customHeight="1">
      <c r="A144" s="288"/>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row>
    <row r="145" spans="1:32" ht="20.25" customHeight="1">
      <c r="A145" s="288"/>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row>
    <row r="146" spans="1:32" ht="20.25" customHeight="1">
      <c r="A146" s="288"/>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row>
    <row r="147" spans="1:32" ht="20.25" customHeight="1">
      <c r="A147" s="288"/>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row>
    <row r="148" spans="1:32" ht="20.25" customHeight="1">
      <c r="A148" s="288"/>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row>
    <row r="149" spans="1:32" ht="20.25" customHeight="1">
      <c r="A149" s="288"/>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row>
    <row r="150" spans="1:32" ht="20.25" customHeight="1">
      <c r="A150" s="288"/>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row>
    <row r="151" spans="1:32" ht="20.25" customHeight="1">
      <c r="A151" s="288"/>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row>
    <row r="152" spans="1:32" ht="20.25" customHeight="1">
      <c r="A152" s="288"/>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row>
    <row r="153" spans="1:32" ht="20.25" customHeight="1">
      <c r="A153" s="288"/>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row>
    <row r="154" spans="1:32" ht="20.25" customHeight="1">
      <c r="A154" s="288"/>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row>
    <row r="155" spans="1:32" ht="20.25" customHeight="1">
      <c r="A155" s="288"/>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row>
    <row r="156" spans="1:32" ht="20.25" customHeight="1">
      <c r="A156" s="288"/>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row>
    <row r="157" spans="1:32" ht="20.25" customHeight="1">
      <c r="A157" s="288"/>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row>
    <row r="158" spans="1:32" ht="20.25" customHeight="1">
      <c r="A158" s="288"/>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row>
    <row r="159" spans="1:32" ht="20.25" customHeight="1">
      <c r="A159" s="288"/>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row>
    <row r="160" spans="1:32" ht="20.25" customHeight="1">
      <c r="A160" s="288"/>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row>
    <row r="161" spans="1:32" ht="20.25" customHeight="1">
      <c r="A161" s="288"/>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row>
    <row r="162" spans="1:32" ht="20.25" customHeight="1">
      <c r="A162" s="288"/>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row>
    <row r="163" spans="1:32" ht="20.25" customHeight="1">
      <c r="A163" s="288"/>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row>
    <row r="164" spans="1:32" ht="20.25" customHeight="1">
      <c r="A164" s="288"/>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row>
    <row r="165" spans="1:32" ht="20.25" customHeight="1">
      <c r="A165" s="288"/>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row>
    <row r="166" spans="1:32" ht="20.25" customHeight="1">
      <c r="A166" s="288"/>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row>
    <row r="167" spans="1:32" ht="20.25" customHeight="1">
      <c r="A167" s="288"/>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row>
    <row r="168" spans="1:32" ht="20.25" customHeight="1">
      <c r="A168" s="288"/>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row>
    <row r="169" spans="1:32" ht="20.25" customHeight="1">
      <c r="A169" s="288"/>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row>
    <row r="170" spans="1:32" ht="20.25" customHeight="1">
      <c r="A170" s="288"/>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row>
    <row r="171" spans="1:32" ht="20.25" customHeight="1">
      <c r="A171" s="288"/>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row>
    <row r="172" spans="1:32" ht="20.25" customHeight="1">
      <c r="A172" s="288"/>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row>
    <row r="173" spans="1:32" ht="20.25" customHeight="1">
      <c r="A173" s="288"/>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row>
    <row r="174" spans="1:32" ht="20.25" customHeight="1">
      <c r="A174" s="288"/>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row>
    <row r="175" spans="1:32" ht="20.25" customHeight="1">
      <c r="A175" s="288"/>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row>
    <row r="176" spans="1:32" ht="20.25" customHeight="1">
      <c r="A176" s="288"/>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row>
    <row r="177" spans="1:32" ht="20.25" customHeight="1">
      <c r="A177" s="288"/>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row>
    <row r="178" spans="1:32" ht="20.25" customHeight="1">
      <c r="A178" s="288"/>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row>
    <row r="179" spans="1:32" ht="20.25" customHeight="1">
      <c r="A179" s="288"/>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row>
    <row r="180" spans="1:32" ht="20.25" customHeight="1">
      <c r="A180" s="288"/>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row>
    <row r="181" spans="1:32" ht="20.25" customHeight="1">
      <c r="A181" s="288"/>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row>
    <row r="182" spans="1:32" ht="20.25" customHeight="1">
      <c r="A182" s="288"/>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row>
    <row r="183" spans="1:32" ht="20.25" customHeight="1">
      <c r="A183" s="288"/>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row>
    <row r="184" spans="1:32" ht="20.25" customHeight="1">
      <c r="A184" s="288"/>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row>
    <row r="185" spans="1:32" ht="20.25" customHeight="1">
      <c r="A185" s="288"/>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row>
    <row r="186" spans="1:32" ht="20.25" customHeight="1">
      <c r="A186" s="288"/>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row>
    <row r="187" spans="1:32" ht="20.25" customHeight="1">
      <c r="A187" s="288"/>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row>
    <row r="188" spans="1:32" ht="20.25" customHeight="1">
      <c r="A188" s="288"/>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row>
    <row r="189" spans="1:32" ht="20.25" customHeight="1">
      <c r="A189" s="288"/>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row>
    <row r="190" spans="1:32" ht="20.25" customHeight="1">
      <c r="A190" s="288"/>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row>
    <row r="191" spans="1:32" ht="20.25" customHeight="1">
      <c r="A191" s="288"/>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row>
    <row r="192" spans="1:32" ht="20.25" customHeight="1">
      <c r="A192" s="288"/>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row>
    <row r="193" spans="1:32" ht="20.25" customHeight="1">
      <c r="A193" s="288"/>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row>
    <row r="194" spans="1:32" ht="20.25" customHeight="1">
      <c r="A194" s="288"/>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row>
    <row r="195" spans="1:32" ht="20.25" customHeight="1">
      <c r="A195" s="288"/>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row>
    <row r="196" spans="1:32" ht="20.25" customHeight="1">
      <c r="A196" s="288"/>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row>
    <row r="197" spans="1:32" ht="20.25" customHeight="1">
      <c r="A197" s="288"/>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row>
    <row r="198" spans="1:32" ht="20.25" customHeight="1">
      <c r="A198" s="288"/>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row>
    <row r="199" spans="1:32" ht="20.25" customHeight="1">
      <c r="A199" s="288"/>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row>
    <row r="200" spans="1:32" ht="20.25" customHeight="1">
      <c r="A200" s="288"/>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row>
    <row r="201" spans="1:32" ht="20.25" customHeight="1">
      <c r="A201" s="288"/>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row>
    <row r="202" spans="1:32" ht="20.25" customHeight="1">
      <c r="A202" s="288"/>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row>
    <row r="203" spans="1:32" ht="20.25" customHeight="1">
      <c r="A203" s="288"/>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row>
    <row r="204" spans="1:32" ht="20.25" customHeight="1">
      <c r="A204" s="288"/>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row>
    <row r="205" spans="1:32" ht="20.25" customHeight="1">
      <c r="A205" s="288"/>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row>
    <row r="206" spans="1:32" ht="20.25" customHeight="1">
      <c r="A206" s="288"/>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row>
    <row r="207" spans="1:32" ht="20.25" customHeight="1">
      <c r="A207" s="288"/>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row>
    <row r="208" spans="1:32" ht="20.25" customHeight="1">
      <c r="A208" s="288"/>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row>
    <row r="209" spans="1:32" ht="20.25" customHeight="1">
      <c r="A209" s="288"/>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row>
    <row r="210" spans="1:32" ht="20.25" customHeight="1">
      <c r="A210" s="288"/>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row>
    <row r="211" spans="1:32" ht="20.25" customHeight="1">
      <c r="A211" s="288"/>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row>
    <row r="212" spans="1:32" ht="20.25" customHeight="1">
      <c r="A212" s="288"/>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row>
    <row r="213" spans="1:32" ht="20.25" customHeight="1">
      <c r="A213" s="288"/>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row>
    <row r="214" spans="1:32" ht="20.25" customHeight="1">
      <c r="A214" s="288"/>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row>
    <row r="215" spans="1:32" ht="20.25" customHeight="1">
      <c r="A215" s="288"/>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row>
    <row r="216" spans="1:32" ht="20.25" customHeight="1">
      <c r="A216" s="288"/>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row>
    <row r="217" spans="1:32" ht="20.25" customHeight="1">
      <c r="A217" s="288"/>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row>
    <row r="218" spans="1:32" ht="20.25" customHeight="1">
      <c r="A218" s="288"/>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row>
    <row r="219" spans="1:32" ht="20.25" customHeight="1">
      <c r="A219" s="288"/>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row>
    <row r="220" spans="1:32" ht="20.25" customHeight="1">
      <c r="A220" s="288"/>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row>
    <row r="221" spans="1:32" ht="20.25" customHeight="1">
      <c r="A221" s="288"/>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row>
    <row r="222" spans="1:32" ht="20.25" customHeight="1">
      <c r="A222" s="288"/>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row>
    <row r="223" spans="1:32" ht="20.25" customHeight="1">
      <c r="A223" s="288"/>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row>
    <row r="224" spans="1:32" ht="20.25" customHeight="1">
      <c r="A224" s="288"/>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row>
    <row r="225" spans="1:32" ht="20.25" customHeight="1">
      <c r="A225" s="288"/>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row>
    <row r="226" spans="1:32" ht="20.25" customHeight="1">
      <c r="A226" s="288"/>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row>
    <row r="227" spans="1:32" ht="20.25" customHeight="1">
      <c r="A227" s="288"/>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row>
    <row r="228" spans="1:32" ht="20.25" customHeight="1">
      <c r="A228" s="288"/>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row>
    <row r="229" spans="1:32" ht="20.25" customHeight="1">
      <c r="A229" s="288"/>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row>
    <row r="230" spans="1:32" ht="20.25" customHeight="1">
      <c r="A230" s="288"/>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row>
    <row r="231" spans="1:32" ht="20.25" customHeight="1">
      <c r="A231" s="288"/>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row>
    <row r="232" spans="1:32" ht="20.25" customHeight="1">
      <c r="A232" s="288"/>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row>
    <row r="233" spans="1:32" ht="20.25" customHeight="1">
      <c r="A233" s="288"/>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row>
    <row r="234" spans="1:32" ht="20.25" customHeight="1">
      <c r="A234" s="288"/>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row>
    <row r="235" spans="1:32" ht="20.25" customHeight="1">
      <c r="A235" s="288"/>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row>
    <row r="236" spans="1:32" ht="20.25" customHeight="1">
      <c r="A236" s="288"/>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row>
    <row r="237" spans="1:32" ht="20.25" customHeight="1">
      <c r="A237" s="288"/>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row>
    <row r="238" spans="1:32" ht="20.25" customHeight="1">
      <c r="A238" s="288"/>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row>
    <row r="239" spans="1:32" ht="20.25" customHeight="1">
      <c r="A239" s="288"/>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row>
    <row r="240" spans="1:32" ht="20.25" customHeight="1">
      <c r="A240" s="288"/>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row>
    <row r="241" spans="1:32" ht="20.25" customHeight="1">
      <c r="A241" s="288"/>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row>
    <row r="242" spans="1:32" ht="20.25" customHeight="1">
      <c r="A242" s="288"/>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row>
    <row r="243" spans="1:32" ht="20.25" customHeight="1">
      <c r="A243" s="288"/>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row>
    <row r="244" spans="1:32" ht="20.25" customHeight="1">
      <c r="A244" s="288"/>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row>
    <row r="245" spans="1:32" ht="20.25" customHeight="1">
      <c r="A245" s="288"/>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row>
    <row r="246" spans="1:32" ht="20.25" customHeight="1">
      <c r="A246" s="288"/>
      <c r="B246" s="286"/>
      <c r="C246" s="286"/>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row>
    <row r="247" spans="1:32" ht="20.25" customHeight="1">
      <c r="A247" s="288"/>
      <c r="B247" s="286"/>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row>
    <row r="248" spans="1:32" ht="20.25" customHeight="1">
      <c r="A248" s="288"/>
      <c r="B248" s="286"/>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row>
    <row r="249" spans="1:32" ht="20.25" customHeight="1">
      <c r="A249" s="288"/>
      <c r="B249" s="286"/>
      <c r="C249" s="286"/>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row>
    <row r="250" spans="1:32" ht="20.25" customHeight="1">
      <c r="A250" s="288"/>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row>
    <row r="251" spans="1:32" ht="20.25" customHeight="1">
      <c r="A251" s="288"/>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row>
    <row r="252" spans="1:32" ht="20.25" customHeight="1">
      <c r="A252" s="288"/>
      <c r="B252" s="286"/>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row>
    <row r="253" spans="1:32" ht="20.25" customHeight="1">
      <c r="A253" s="288"/>
      <c r="B253" s="286"/>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row>
    <row r="254" spans="1:32" ht="20.25" customHeight="1">
      <c r="A254" s="288"/>
      <c r="B254" s="286"/>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row>
    <row r="255" spans="1:32" ht="20.25" customHeight="1">
      <c r="A255" s="288"/>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row>
    <row r="256" spans="1:32" ht="20.25" customHeight="1">
      <c r="A256" s="288"/>
      <c r="B256" s="286"/>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row>
    <row r="257" spans="1:32" ht="20.25" customHeight="1">
      <c r="A257" s="288"/>
      <c r="B257" s="286"/>
      <c r="C257" s="286"/>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row>
    <row r="258" spans="1:32" ht="20.25" customHeight="1">
      <c r="A258" s="288"/>
      <c r="B258" s="286"/>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row>
    <row r="259" spans="1:32" ht="20.25" customHeight="1">
      <c r="A259" s="288"/>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row>
    <row r="260" spans="1:32" ht="20.25" customHeight="1">
      <c r="A260" s="288"/>
      <c r="B260" s="286"/>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row>
    <row r="261" spans="1:32" ht="20.25" customHeight="1">
      <c r="A261" s="288"/>
      <c r="B261" s="286"/>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row>
    <row r="262" spans="1:32" ht="20.25" customHeight="1">
      <c r="A262" s="288"/>
      <c r="B262" s="286"/>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row>
    <row r="263" spans="1:32" ht="20.25" customHeight="1">
      <c r="A263" s="288"/>
      <c r="B263" s="286"/>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row>
    <row r="264" spans="1:32" ht="20.25" customHeight="1">
      <c r="A264" s="288"/>
      <c r="B264" s="286"/>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row>
    <row r="265" spans="1:32" ht="20.25" customHeight="1">
      <c r="A265" s="288"/>
      <c r="B265" s="286"/>
      <c r="C265" s="286"/>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row>
    <row r="266" spans="1:32" ht="20.25" customHeight="1">
      <c r="A266" s="288"/>
      <c r="B266" s="286"/>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row>
    <row r="267" spans="1:32" ht="20.25" customHeight="1">
      <c r="A267" s="288"/>
      <c r="B267" s="286"/>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row>
    <row r="268" spans="1:32" ht="20.25" customHeight="1">
      <c r="A268" s="288"/>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row>
    <row r="269" spans="1:32" ht="20.25" customHeight="1">
      <c r="A269" s="288"/>
      <c r="B269" s="286"/>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row>
    <row r="270" spans="1:32" ht="20.25" customHeight="1">
      <c r="A270" s="288"/>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row>
    <row r="271" spans="1:32" ht="20.25" customHeight="1">
      <c r="A271" s="288"/>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row>
    <row r="272" spans="1:32" ht="20.25" customHeight="1">
      <c r="A272" s="288"/>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row>
    <row r="273" spans="1:32" ht="20.25" customHeight="1">
      <c r="A273" s="288"/>
      <c r="B273" s="286"/>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row>
    <row r="274" spans="1:32" ht="20.25" customHeight="1">
      <c r="A274" s="288"/>
      <c r="B274" s="286"/>
      <c r="C274" s="286"/>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row>
    <row r="275" spans="1:32" ht="20.25" customHeight="1">
      <c r="A275" s="288"/>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row>
    <row r="276" spans="1:32" ht="20.25" customHeight="1">
      <c r="A276" s="288"/>
      <c r="B276" s="286"/>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row>
    <row r="277" spans="1:32" ht="20.25" customHeight="1">
      <c r="A277" s="288"/>
      <c r="B277" s="286"/>
      <c r="C277" s="286"/>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row>
    <row r="278" spans="1:32" ht="20.25" customHeight="1">
      <c r="A278" s="288"/>
      <c r="B278" s="286"/>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row>
    <row r="279" spans="1:32" ht="20.25" customHeight="1">
      <c r="A279" s="288"/>
      <c r="B279" s="286"/>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row>
    <row r="280" spans="1:32" ht="20.25" customHeight="1">
      <c r="A280" s="288"/>
      <c r="B280" s="286"/>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row>
    <row r="281" spans="1:32" ht="20.25" customHeight="1">
      <c r="A281" s="288"/>
      <c r="B281" s="286"/>
      <c r="C281" s="286"/>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row>
    <row r="282" spans="1:32" ht="20.25" customHeight="1">
      <c r="A282" s="288"/>
      <c r="B282" s="286"/>
      <c r="C282" s="286"/>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row>
    <row r="283" spans="1:32" ht="20.25" customHeight="1">
      <c r="A283" s="288"/>
      <c r="B283" s="286"/>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row>
    <row r="284" spans="1:32" ht="20.25" customHeight="1">
      <c r="A284" s="288"/>
      <c r="B284" s="286"/>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row>
    <row r="285" spans="1:32" ht="20.25" customHeight="1">
      <c r="A285" s="288"/>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row>
    <row r="286" spans="1:32" ht="20.25" customHeight="1">
      <c r="A286" s="288"/>
      <c r="B286" s="286"/>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row>
    <row r="287" spans="1:32" ht="20.25" customHeight="1">
      <c r="A287" s="288"/>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row>
    <row r="288" spans="1:32" ht="20.25" customHeight="1">
      <c r="A288" s="288"/>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row>
    <row r="289" spans="1:32" ht="20.25" customHeight="1">
      <c r="A289" s="288"/>
      <c r="B289" s="286"/>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row>
    <row r="290" spans="1:32" ht="20.25" customHeight="1">
      <c r="A290" s="288"/>
      <c r="B290" s="286"/>
      <c r="C290" s="286"/>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row>
    <row r="291" spans="1:32" ht="20.25" customHeight="1">
      <c r="A291" s="288"/>
      <c r="B291" s="286"/>
      <c r="C291" s="286"/>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row>
    <row r="292" spans="1:32" ht="20.25" customHeight="1">
      <c r="A292" s="288"/>
      <c r="B292" s="286"/>
      <c r="C292" s="286"/>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row>
    <row r="293" spans="1:32" ht="20.25" customHeight="1">
      <c r="A293" s="288"/>
      <c r="B293" s="286"/>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row>
    <row r="294" spans="1:32" ht="20.25" customHeight="1">
      <c r="A294" s="288"/>
      <c r="B294" s="286"/>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row>
    <row r="295" spans="1:32" ht="20.25" customHeight="1">
      <c r="A295" s="288"/>
      <c r="B295" s="286"/>
      <c r="C295" s="286"/>
      <c r="D295" s="286"/>
      <c r="E295" s="286"/>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row>
    <row r="296" spans="1:32" ht="20.25" customHeight="1">
      <c r="A296" s="288"/>
      <c r="B296" s="286"/>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row>
    <row r="297" spans="1:32" ht="20.25" customHeight="1">
      <c r="A297" s="288"/>
      <c r="B297" s="286"/>
      <c r="C297" s="286"/>
      <c r="D297" s="286"/>
      <c r="E297" s="286"/>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row>
    <row r="298" spans="1:32" ht="20.25" customHeight="1">
      <c r="A298" s="288"/>
      <c r="B298" s="286"/>
      <c r="C298" s="286"/>
      <c r="D298" s="286"/>
      <c r="E298" s="286"/>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row>
    <row r="299" spans="1:32" ht="20.25" customHeight="1">
      <c r="A299" s="288"/>
      <c r="B299" s="286"/>
      <c r="C299" s="286"/>
      <c r="D299" s="286"/>
      <c r="E299" s="286"/>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row>
    <row r="300" spans="1:32" ht="20.25" customHeight="1">
      <c r="A300" s="288"/>
      <c r="B300" s="286"/>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row>
    <row r="301" spans="1:32" ht="20.25" customHeight="1">
      <c r="A301" s="288"/>
      <c r="B301" s="286"/>
      <c r="C301" s="286"/>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row>
    <row r="302" spans="1:32" ht="20.25" customHeight="1">
      <c r="A302" s="288"/>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row>
    <row r="303" spans="1:32" ht="20.25" customHeight="1">
      <c r="A303" s="288"/>
      <c r="B303" s="286"/>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row>
    <row r="304" spans="1:32" ht="20.25" customHeight="1">
      <c r="A304" s="288"/>
      <c r="B304" s="286"/>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row>
    <row r="305" spans="1:32" ht="20.25" customHeight="1">
      <c r="A305" s="288"/>
      <c r="B305" s="286"/>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row>
    <row r="306" spans="1:32" ht="20.25" customHeight="1">
      <c r="A306" s="288"/>
      <c r="B306" s="286"/>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row>
    <row r="307" spans="1:32" ht="20.25" customHeight="1">
      <c r="A307" s="288"/>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row>
    <row r="308" spans="1:32" ht="20.25" customHeight="1">
      <c r="A308" s="288"/>
      <c r="B308" s="286"/>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row>
    <row r="309" spans="1:32" ht="20.25" customHeight="1">
      <c r="A309" s="288"/>
      <c r="B309" s="286"/>
      <c r="C309" s="286"/>
      <c r="D309" s="286"/>
      <c r="E309" s="286"/>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row>
    <row r="310" spans="1:32" ht="20.25" customHeight="1">
      <c r="A310" s="288"/>
      <c r="B310" s="286"/>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row>
    <row r="311" spans="1:32" ht="20.25" customHeight="1">
      <c r="A311" s="288"/>
      <c r="B311" s="286"/>
      <c r="C311" s="286"/>
      <c r="D311" s="286"/>
      <c r="E311" s="286"/>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row>
    <row r="312" spans="1:32" ht="20.25" customHeight="1">
      <c r="A312" s="288"/>
      <c r="B312" s="286"/>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row>
    <row r="313" spans="1:32" ht="20.25" customHeight="1">
      <c r="A313" s="288"/>
      <c r="B313" s="286"/>
      <c r="C313" s="286"/>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row>
    <row r="314" spans="1:32" ht="20.25" customHeight="1">
      <c r="A314" s="288"/>
      <c r="B314" s="286"/>
      <c r="C314" s="286"/>
      <c r="D314" s="286"/>
      <c r="E314" s="286"/>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row>
    <row r="315" spans="1:32" ht="20.25" customHeight="1">
      <c r="A315" s="288"/>
      <c r="B315" s="286"/>
      <c r="C315" s="286"/>
      <c r="D315" s="286"/>
      <c r="E315" s="286"/>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row>
    <row r="316" spans="1:32" ht="20.25" customHeight="1">
      <c r="A316" s="288"/>
      <c r="B316" s="286"/>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row>
    <row r="317" spans="1:32" ht="20.25" customHeight="1">
      <c r="A317" s="288"/>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row>
    <row r="318" spans="1:32" ht="20.25" customHeight="1">
      <c r="A318" s="288"/>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row>
    <row r="319" spans="1:32" ht="20.25" customHeight="1">
      <c r="A319" s="288"/>
      <c r="B319" s="286"/>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row>
    <row r="320" spans="1:32" ht="20.25" customHeight="1">
      <c r="A320" s="288"/>
      <c r="B320" s="286"/>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row>
    <row r="321" spans="1:32" ht="20.25" customHeight="1">
      <c r="A321" s="288"/>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row>
    <row r="322" spans="1:32" ht="20.25" customHeight="1">
      <c r="A322" s="288"/>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row>
    <row r="323" spans="1:32" ht="20.25" customHeight="1">
      <c r="A323" s="288"/>
      <c r="B323" s="286"/>
      <c r="C323" s="286"/>
      <c r="D323" s="286"/>
      <c r="E323" s="286"/>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row>
    <row r="324" spans="1:32" ht="20.25" customHeight="1">
      <c r="A324" s="288"/>
      <c r="B324" s="286"/>
      <c r="C324" s="286"/>
      <c r="D324" s="286"/>
      <c r="E324" s="286"/>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row>
    <row r="325" spans="1:32" ht="20.25" customHeight="1">
      <c r="A325" s="288"/>
      <c r="B325" s="286"/>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row>
    <row r="326" spans="1:32" ht="20.25" customHeight="1">
      <c r="A326" s="288"/>
      <c r="B326" s="286"/>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row>
    <row r="327" spans="1:32" ht="20.25" customHeight="1">
      <c r="A327" s="288"/>
      <c r="B327" s="286"/>
      <c r="C327" s="286"/>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row>
    <row r="328" spans="1:32" ht="20.25" customHeight="1">
      <c r="A328" s="288"/>
      <c r="B328" s="286"/>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row>
    <row r="329" spans="1:32" ht="20.25" customHeight="1">
      <c r="A329" s="288"/>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row>
    <row r="330" spans="1:32" ht="20.25" customHeight="1">
      <c r="A330" s="288"/>
      <c r="B330" s="286"/>
      <c r="C330" s="286"/>
      <c r="D330" s="286"/>
      <c r="E330" s="286"/>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row>
    <row r="331" spans="1:32" ht="20.25" customHeight="1">
      <c r="A331" s="288"/>
      <c r="B331" s="286"/>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row>
    <row r="332" spans="1:32" ht="20.25" customHeight="1">
      <c r="A332" s="288"/>
      <c r="B332" s="286"/>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row>
    <row r="333" spans="1:32" ht="20.25" customHeight="1">
      <c r="A333" s="288"/>
      <c r="B333" s="286"/>
      <c r="C333" s="286"/>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row>
    <row r="334" spans="1:32" ht="20.25" customHeight="1">
      <c r="A334" s="288"/>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row>
    <row r="335" spans="1:32" ht="20.25" customHeight="1">
      <c r="A335" s="288"/>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row>
    <row r="336" spans="1:32" ht="20.25" customHeight="1">
      <c r="A336" s="288"/>
      <c r="B336" s="286"/>
      <c r="C336" s="286"/>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row>
    <row r="337" spans="1:32" ht="20.25" customHeight="1">
      <c r="A337" s="288"/>
      <c r="B337" s="286"/>
      <c r="C337" s="286"/>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row>
    <row r="338" spans="1:32" ht="20.25" customHeight="1">
      <c r="A338" s="288"/>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row>
    <row r="339" spans="1:32" ht="20.25" customHeight="1">
      <c r="A339" s="288"/>
      <c r="B339" s="286"/>
      <c r="C339" s="286"/>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row>
    <row r="340" spans="1:32" ht="20.25" customHeight="1">
      <c r="A340" s="288"/>
      <c r="B340" s="286"/>
      <c r="C340" s="286"/>
      <c r="D340" s="286"/>
      <c r="E340" s="286"/>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row>
    <row r="341" spans="1:32" ht="20.25" customHeight="1">
      <c r="A341" s="288"/>
      <c r="B341" s="286"/>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row>
    <row r="342" spans="1:32" ht="20.25" customHeight="1">
      <c r="A342" s="288"/>
      <c r="B342" s="286"/>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row>
    <row r="343" spans="1:32" ht="20.25" customHeight="1">
      <c r="A343" s="288"/>
      <c r="B343" s="286"/>
      <c r="C343" s="286"/>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row>
    <row r="344" spans="1:32" ht="20.25" customHeight="1">
      <c r="A344" s="288"/>
      <c r="B344" s="286"/>
      <c r="C344" s="286"/>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row>
    <row r="345" spans="1:32" ht="20.25" customHeight="1">
      <c r="A345" s="288"/>
      <c r="B345" s="286"/>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row>
    <row r="346" spans="1:32" ht="20.25" customHeight="1">
      <c r="A346" s="288"/>
      <c r="B346" s="286"/>
      <c r="C346" s="286"/>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row>
    <row r="347" spans="1:32" ht="20.25" customHeight="1">
      <c r="A347" s="288"/>
      <c r="B347" s="286"/>
      <c r="C347" s="286"/>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row>
    <row r="348" spans="1:32" ht="20.25" customHeight="1">
      <c r="A348" s="288"/>
      <c r="B348" s="286"/>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row>
    <row r="349" spans="1:32" ht="20.25" customHeight="1">
      <c r="A349" s="288"/>
      <c r="B349" s="286"/>
      <c r="C349" s="286"/>
      <c r="D349" s="286"/>
      <c r="E349" s="286"/>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row>
    <row r="350" spans="1:32" ht="20.25" customHeight="1">
      <c r="A350" s="288"/>
      <c r="B350" s="286"/>
      <c r="C350" s="286"/>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row>
    <row r="351" spans="1:32" ht="20.25" customHeight="1">
      <c r="A351" s="288"/>
      <c r="B351" s="286"/>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row>
    <row r="352" spans="1:32" ht="20.25" customHeight="1">
      <c r="A352" s="288"/>
      <c r="B352" s="286"/>
      <c r="C352" s="286"/>
      <c r="D352" s="286"/>
      <c r="E352" s="286"/>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row>
    <row r="353" spans="1:32" ht="20.25" customHeight="1">
      <c r="A353" s="288"/>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row>
    <row r="354" spans="1:32" ht="20.25" customHeight="1">
      <c r="A354" s="288"/>
      <c r="B354" s="286"/>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row>
    <row r="355" spans="1:32" ht="20.25" customHeight="1">
      <c r="A355" s="288"/>
      <c r="B355" s="286"/>
      <c r="C355" s="286"/>
      <c r="D355" s="286"/>
      <c r="E355" s="286"/>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row>
    <row r="356" spans="1:32" ht="20.25" customHeight="1">
      <c r="A356" s="288"/>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row>
    <row r="357" spans="1:32" ht="20.25" customHeight="1">
      <c r="A357" s="288"/>
      <c r="B357" s="286"/>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row>
    <row r="358" spans="1:32" ht="20.25" customHeight="1">
      <c r="A358" s="288"/>
      <c r="B358" s="286"/>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row>
    <row r="359" spans="1:32" ht="20.25" customHeight="1">
      <c r="A359" s="288"/>
      <c r="B359" s="286"/>
      <c r="C359" s="286"/>
      <c r="D359" s="286"/>
      <c r="E359" s="286"/>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row>
    <row r="360" spans="1:32" ht="20.25" customHeight="1">
      <c r="A360" s="288"/>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row>
    <row r="361" spans="1:32" ht="20.25" customHeight="1">
      <c r="A361" s="288"/>
      <c r="B361" s="286"/>
      <c r="C361" s="286"/>
      <c r="D361" s="286"/>
      <c r="E361" s="286"/>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row>
    <row r="362" spans="1:32" ht="20.25" customHeight="1">
      <c r="A362" s="288"/>
      <c r="B362" s="286"/>
      <c r="C362" s="286"/>
      <c r="D362" s="286"/>
      <c r="E362" s="286"/>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row>
    <row r="363" spans="1:32" ht="20.25" customHeight="1">
      <c r="A363" s="288"/>
      <c r="B363" s="286"/>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row>
    <row r="364" spans="1:32" ht="20.25" customHeight="1">
      <c r="A364" s="288"/>
      <c r="B364" s="286"/>
      <c r="C364" s="286"/>
      <c r="D364" s="286"/>
      <c r="E364" s="286"/>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row>
    <row r="365" spans="1:32" ht="20.25" customHeight="1">
      <c r="A365" s="288"/>
      <c r="B365" s="286"/>
      <c r="C365" s="286"/>
      <c r="D365" s="286"/>
      <c r="E365" s="286"/>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row>
    <row r="366" spans="1:32" ht="20.25" customHeight="1">
      <c r="A366" s="288"/>
      <c r="B366" s="286"/>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row>
    <row r="367" spans="1:32" ht="20.25" customHeight="1">
      <c r="A367" s="288"/>
      <c r="B367" s="286"/>
      <c r="C367" s="286"/>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row>
    <row r="368" spans="1:32" ht="20.25" customHeight="1">
      <c r="A368" s="288"/>
      <c r="B368" s="286"/>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row>
    <row r="369" spans="1:32" ht="20.25" customHeight="1">
      <c r="A369" s="288"/>
      <c r="B369" s="286"/>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row>
    <row r="370" spans="1:32" ht="20.25" customHeight="1">
      <c r="A370" s="288"/>
      <c r="B370" s="286"/>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row>
    <row r="371" spans="1:32" ht="20.25" customHeight="1">
      <c r="A371" s="288"/>
      <c r="B371" s="286"/>
      <c r="C371" s="286"/>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row>
    <row r="372" spans="1:32" ht="20.25" customHeight="1">
      <c r="A372" s="288"/>
      <c r="B372" s="286"/>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row>
    <row r="373" spans="1:32" ht="20.25" customHeight="1">
      <c r="A373" s="288"/>
      <c r="B373" s="286"/>
      <c r="C373" s="286"/>
      <c r="D373" s="286"/>
      <c r="E373" s="286"/>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row>
    <row r="374" spans="1:32" ht="20.25" customHeight="1">
      <c r="A374" s="288"/>
      <c r="B374" s="286"/>
      <c r="C374" s="286"/>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row>
    <row r="375" spans="1:32" ht="20.25" customHeight="1">
      <c r="A375" s="288"/>
      <c r="B375" s="286"/>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row>
    <row r="376" spans="1:32" ht="20.25" customHeight="1">
      <c r="A376" s="288"/>
      <c r="B376" s="286"/>
      <c r="C376" s="286"/>
      <c r="D376" s="286"/>
      <c r="E376" s="286"/>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row>
    <row r="377" spans="1:32" ht="20.25" customHeight="1">
      <c r="A377" s="288"/>
      <c r="B377" s="286"/>
      <c r="C377" s="286"/>
      <c r="D377" s="286"/>
      <c r="E377" s="286"/>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row>
    <row r="378" spans="1:32" ht="20.25" customHeight="1">
      <c r="A378" s="288"/>
      <c r="B378" s="286"/>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row>
    <row r="379" spans="1:32" ht="20.25" customHeight="1">
      <c r="A379" s="288"/>
      <c r="B379" s="286"/>
      <c r="C379" s="286"/>
      <c r="D379" s="286"/>
      <c r="E379" s="286"/>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row>
    <row r="380" spans="1:32" ht="20.25" customHeight="1">
      <c r="A380" s="288"/>
      <c r="B380" s="286"/>
      <c r="C380" s="286"/>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row>
    <row r="381" spans="1:32" ht="20.25" customHeight="1">
      <c r="A381" s="288"/>
      <c r="B381" s="286"/>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row>
    <row r="382" spans="1:32" ht="20.25" customHeight="1">
      <c r="A382" s="288"/>
      <c r="B382" s="286"/>
      <c r="C382" s="286"/>
      <c r="D382" s="286"/>
      <c r="E382" s="286"/>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row>
    <row r="383" spans="1:32" ht="20.25" customHeight="1">
      <c r="A383" s="288"/>
      <c r="B383" s="286"/>
      <c r="C383" s="286"/>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row>
    <row r="384" spans="1:32" ht="20.25" customHeight="1">
      <c r="A384" s="288"/>
      <c r="B384" s="286"/>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row>
    <row r="385" spans="1:32" ht="20.25" customHeight="1">
      <c r="A385" s="288"/>
      <c r="B385" s="286"/>
      <c r="C385" s="286"/>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row>
    <row r="386" spans="1:32" ht="20.25" customHeight="1">
      <c r="A386" s="288"/>
      <c r="B386" s="286"/>
      <c r="C386" s="286"/>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row>
    <row r="387" spans="1:32" ht="20.25" customHeight="1">
      <c r="A387" s="288"/>
      <c r="B387" s="286"/>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row>
    <row r="388" spans="1:32" ht="20.25" customHeight="1">
      <c r="A388" s="288"/>
      <c r="B388" s="286"/>
      <c r="C388" s="286"/>
      <c r="D388" s="286"/>
      <c r="E388" s="286"/>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row>
    <row r="389" spans="1:32" ht="20.25" customHeight="1">
      <c r="A389" s="288"/>
      <c r="B389" s="286"/>
      <c r="C389" s="286"/>
      <c r="D389" s="286"/>
      <c r="E389" s="286"/>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row>
    <row r="390" spans="1:32" ht="20.25" customHeight="1">
      <c r="A390" s="288"/>
      <c r="B390" s="286"/>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row>
    <row r="391" spans="1:32" ht="20.25" customHeight="1">
      <c r="A391" s="288"/>
      <c r="B391" s="286"/>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row>
    <row r="392" spans="1:32" ht="20.25" customHeight="1">
      <c r="A392" s="288"/>
      <c r="B392" s="286"/>
      <c r="C392" s="286"/>
      <c r="D392" s="286"/>
      <c r="E392" s="286"/>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row>
    <row r="393" spans="1:32" ht="20.25" customHeight="1">
      <c r="A393" s="288"/>
      <c r="B393" s="286"/>
      <c r="C393" s="286"/>
      <c r="D393" s="286"/>
      <c r="E393" s="286"/>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row>
    <row r="394" spans="1:32" ht="20.25" customHeight="1">
      <c r="A394" s="288"/>
      <c r="B394" s="286"/>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row>
    <row r="395" spans="1:32" ht="20.25" customHeight="1">
      <c r="A395" s="288"/>
      <c r="B395" s="286"/>
      <c r="C395" s="286"/>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row>
    <row r="396" spans="1:32" ht="20.25" customHeight="1">
      <c r="A396" s="288"/>
      <c r="B396" s="286"/>
      <c r="C396" s="286"/>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row>
    <row r="397" spans="1:32" ht="20.25" customHeight="1">
      <c r="A397" s="288"/>
      <c r="B397" s="286"/>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row>
    <row r="398" spans="1:32" ht="20.25" customHeight="1">
      <c r="A398" s="288"/>
      <c r="B398" s="286"/>
      <c r="C398" s="286"/>
      <c r="D398" s="286"/>
      <c r="E398" s="286"/>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row>
    <row r="399" spans="1:32" ht="20.25" customHeight="1">
      <c r="A399" s="288"/>
      <c r="B399" s="286"/>
      <c r="C399" s="286"/>
      <c r="D399" s="286"/>
      <c r="E399" s="286"/>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row>
    <row r="400" spans="1:32" ht="20.25" customHeight="1">
      <c r="A400" s="288"/>
      <c r="B400" s="286"/>
      <c r="C400" s="286"/>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row>
    <row r="401" spans="1:32" ht="20.25" customHeight="1">
      <c r="A401" s="288"/>
      <c r="B401" s="286"/>
      <c r="C401" s="286"/>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row>
    <row r="402" spans="1:32" ht="20.25" customHeight="1">
      <c r="A402" s="288"/>
      <c r="B402" s="286"/>
      <c r="C402" s="286"/>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row>
    <row r="403" spans="1:32" ht="20.25" customHeight="1">
      <c r="A403" s="288"/>
      <c r="B403" s="286"/>
      <c r="C403" s="286"/>
      <c r="D403" s="286"/>
      <c r="E403" s="286"/>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row>
    <row r="404" spans="1:32" ht="20.25" customHeight="1">
      <c r="A404" s="288"/>
      <c r="B404" s="286"/>
      <c r="C404" s="286"/>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row>
    <row r="405" spans="1:32" ht="20.25" customHeight="1">
      <c r="A405" s="288"/>
      <c r="B405" s="286"/>
      <c r="C405" s="286"/>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row>
    <row r="406" spans="1:32" ht="20.25" customHeight="1">
      <c r="A406" s="288"/>
      <c r="B406" s="286"/>
      <c r="C406" s="286"/>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row>
    <row r="407" spans="1:32" ht="20.25" customHeight="1">
      <c r="A407" s="288"/>
      <c r="B407" s="286"/>
      <c r="C407" s="286"/>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row>
    <row r="408" spans="1:32" ht="20.25" customHeight="1">
      <c r="A408" s="288"/>
      <c r="B408" s="286"/>
      <c r="C408" s="286"/>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row>
    <row r="409" spans="1:32" ht="20.25" customHeight="1">
      <c r="A409" s="288"/>
      <c r="B409" s="286"/>
      <c r="C409" s="286"/>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row>
    <row r="410" spans="1:32" ht="20.25" customHeight="1">
      <c r="A410" s="288"/>
      <c r="B410" s="286"/>
      <c r="C410" s="286"/>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row>
    <row r="411" spans="1:32" ht="20.25" customHeight="1">
      <c r="A411" s="288"/>
      <c r="B411" s="286"/>
      <c r="C411" s="286"/>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row>
    <row r="412" spans="1:32" ht="20.25" customHeight="1">
      <c r="A412" s="288"/>
      <c r="B412" s="286"/>
      <c r="C412" s="286"/>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row>
    <row r="413" spans="1:32" ht="20.25" customHeight="1">
      <c r="A413" s="288"/>
      <c r="B413" s="286"/>
      <c r="C413" s="286"/>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row>
    <row r="431" spans="1:7" ht="20.25" customHeight="1">
      <c r="A431" s="379"/>
      <c r="B431" s="380"/>
      <c r="C431" s="380"/>
      <c r="D431" s="380"/>
      <c r="E431" s="380"/>
      <c r="F431" s="380"/>
      <c r="G431" s="381"/>
    </row>
  </sheetData>
  <mergeCells count="4">
    <mergeCell ref="B3:N3"/>
    <mergeCell ref="B7:N7"/>
    <mergeCell ref="B11:I11"/>
    <mergeCell ref="B38:Q38"/>
  </mergeCells>
  <phoneticPr fontId="6"/>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L962"/>
  <sheetViews>
    <sheetView zoomScaleNormal="100" zoomScaleSheetLayoutView="115" workbookViewId="0">
      <selection activeCell="AA27" sqref="AA27:AK27"/>
    </sheetView>
  </sheetViews>
  <sheetFormatPr defaultRowHeight="13.5"/>
  <cols>
    <col min="1" max="1" width="1.5" style="386" customWidth="1"/>
    <col min="2" max="2" width="4.25" style="386" customWidth="1"/>
    <col min="3" max="3" width="3.375" style="386" customWidth="1"/>
    <col min="4" max="4" width="0.5" style="386" customWidth="1"/>
    <col min="5" max="36" width="3.125" style="386" customWidth="1"/>
    <col min="37" max="37" width="3" style="386" customWidth="1"/>
    <col min="38" max="16384" width="9" style="386"/>
  </cols>
  <sheetData>
    <row r="1" spans="2:38" s="382" customFormat="1"/>
    <row r="2" spans="2:38" s="382" customFormat="1">
      <c r="B2" s="285" t="s">
        <v>520</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2:38" s="382" customFormat="1" ht="14.25" customHeight="1">
      <c r="AB3" s="892" t="s">
        <v>521</v>
      </c>
      <c r="AC3" s="893"/>
      <c r="AD3" s="893"/>
      <c r="AE3" s="893"/>
      <c r="AF3" s="894"/>
      <c r="AG3" s="994"/>
      <c r="AH3" s="973"/>
      <c r="AI3" s="973"/>
      <c r="AJ3" s="973"/>
      <c r="AK3" s="974"/>
      <c r="AL3" s="383"/>
    </row>
    <row r="4" spans="2:38" s="382" customFormat="1"/>
    <row r="5" spans="2:38" s="382" customFormat="1">
      <c r="B5" s="1015" t="s">
        <v>522</v>
      </c>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row>
    <row r="6" spans="2:38" s="382" customFormat="1">
      <c r="B6" s="1015" t="s">
        <v>523</v>
      </c>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row>
    <row r="7" spans="2:38" s="382" customFormat="1" ht="13.5" customHeight="1">
      <c r="AC7" s="1015"/>
      <c r="AD7" s="1015"/>
      <c r="AE7" s="384" t="s">
        <v>327</v>
      </c>
      <c r="AF7" s="1015"/>
      <c r="AG7" s="1015"/>
      <c r="AH7" s="382" t="s">
        <v>524</v>
      </c>
      <c r="AI7" s="1015"/>
      <c r="AJ7" s="1015"/>
      <c r="AK7" s="382" t="s">
        <v>329</v>
      </c>
    </row>
    <row r="8" spans="2:38" s="382" customFormat="1">
      <c r="E8" s="1015" t="s">
        <v>525</v>
      </c>
      <c r="F8" s="1015"/>
      <c r="G8" s="1015"/>
      <c r="H8" s="1015"/>
      <c r="I8" s="1015"/>
      <c r="J8" s="1015"/>
      <c r="K8" s="1015"/>
      <c r="L8" s="284"/>
      <c r="M8" s="284"/>
      <c r="N8" s="284"/>
      <c r="O8" s="284"/>
      <c r="P8" s="284"/>
      <c r="Q8" s="284"/>
      <c r="R8" s="284"/>
      <c r="S8" s="284"/>
      <c r="T8" s="284"/>
    </row>
    <row r="9" spans="2:38" s="382" customFormat="1" ht="15.75" customHeight="1">
      <c r="V9" s="382" t="s">
        <v>526</v>
      </c>
      <c r="Y9" s="382" t="s">
        <v>10</v>
      </c>
      <c r="AA9" s="1015"/>
      <c r="AB9" s="1015"/>
      <c r="AC9" s="1015"/>
      <c r="AD9" s="1015"/>
      <c r="AE9" s="1015"/>
      <c r="AF9" s="1015"/>
      <c r="AG9" s="1015"/>
      <c r="AH9" s="1015"/>
      <c r="AI9" s="1015"/>
      <c r="AJ9" s="1015"/>
      <c r="AK9" s="1015"/>
    </row>
    <row r="10" spans="2:38" s="382" customFormat="1" ht="15.75" customHeight="1">
      <c r="V10" s="1015" t="s">
        <v>527</v>
      </c>
      <c r="W10" s="1015"/>
      <c r="Y10" s="1015" t="s">
        <v>12</v>
      </c>
      <c r="Z10" s="1015"/>
      <c r="AA10" s="1015"/>
      <c r="AB10" s="1015"/>
      <c r="AC10" s="1015"/>
      <c r="AD10" s="1015"/>
      <c r="AE10" s="1015"/>
      <c r="AF10" s="1015"/>
      <c r="AG10" s="1015"/>
      <c r="AH10" s="1015"/>
      <c r="AI10" s="1015"/>
      <c r="AJ10" s="1015"/>
      <c r="AK10" s="1015"/>
    </row>
    <row r="11" spans="2:38" s="382" customFormat="1" ht="18" customHeight="1">
      <c r="C11" s="285" t="s">
        <v>528</v>
      </c>
      <c r="D11" s="285"/>
      <c r="W11" s="1015" t="s">
        <v>529</v>
      </c>
      <c r="X11" s="1015"/>
      <c r="Y11" s="1015"/>
      <c r="Z11" s="1015"/>
      <c r="AA11" s="1015"/>
      <c r="AB11" s="1015"/>
      <c r="AC11" s="1015"/>
      <c r="AD11" s="1015"/>
      <c r="AE11" s="1015"/>
      <c r="AF11" s="1015"/>
      <c r="AG11" s="1015"/>
      <c r="AH11" s="1015"/>
      <c r="AI11" s="1015"/>
      <c r="AJ11" s="1015"/>
      <c r="AK11" s="1015"/>
    </row>
    <row r="12" spans="2:38" s="382" customFormat="1" ht="6.75" customHeight="1">
      <c r="C12" s="285"/>
      <c r="D12" s="285"/>
    </row>
    <row r="13" spans="2:38" s="382" customFormat="1" ht="14.25" customHeight="1">
      <c r="B13" s="905" t="s">
        <v>530</v>
      </c>
      <c r="C13" s="980" t="s">
        <v>107</v>
      </c>
      <c r="D13" s="981"/>
      <c r="E13" s="981"/>
      <c r="F13" s="981"/>
      <c r="G13" s="981"/>
      <c r="H13" s="981"/>
      <c r="I13" s="981"/>
      <c r="J13" s="981"/>
      <c r="K13" s="981"/>
      <c r="L13" s="1011"/>
      <c r="M13" s="998"/>
      <c r="N13" s="998"/>
      <c r="O13" s="998"/>
      <c r="P13" s="998"/>
      <c r="Q13" s="998"/>
      <c r="R13" s="998"/>
      <c r="S13" s="998"/>
      <c r="T13" s="998"/>
      <c r="U13" s="998"/>
      <c r="V13" s="998"/>
      <c r="W13" s="998"/>
      <c r="X13" s="998"/>
      <c r="Y13" s="998"/>
      <c r="Z13" s="998"/>
      <c r="AA13" s="998"/>
      <c r="AB13" s="998"/>
      <c r="AC13" s="998"/>
      <c r="AD13" s="998"/>
      <c r="AE13" s="998"/>
      <c r="AF13" s="998"/>
      <c r="AG13" s="998"/>
      <c r="AH13" s="998"/>
      <c r="AI13" s="998"/>
      <c r="AJ13" s="998"/>
      <c r="AK13" s="999"/>
    </row>
    <row r="14" spans="2:38" s="382" customFormat="1" ht="22.5" customHeight="1">
      <c r="B14" s="906"/>
      <c r="C14" s="986" t="s">
        <v>531</v>
      </c>
      <c r="D14" s="987"/>
      <c r="E14" s="987"/>
      <c r="F14" s="987"/>
      <c r="G14" s="987"/>
      <c r="H14" s="987"/>
      <c r="I14" s="987"/>
      <c r="J14" s="987"/>
      <c r="K14" s="987"/>
      <c r="L14" s="988"/>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1"/>
    </row>
    <row r="15" spans="2:38" s="382" customFormat="1" ht="13.5" customHeight="1">
      <c r="B15" s="906"/>
      <c r="C15" s="980" t="s">
        <v>532</v>
      </c>
      <c r="D15" s="981"/>
      <c r="E15" s="981"/>
      <c r="F15" s="981"/>
      <c r="G15" s="981"/>
      <c r="H15" s="981"/>
      <c r="I15" s="981"/>
      <c r="J15" s="981"/>
      <c r="K15" s="981"/>
      <c r="L15" s="982"/>
      <c r="M15" s="989" t="s">
        <v>533</v>
      </c>
      <c r="N15" s="989"/>
      <c r="O15" s="989"/>
      <c r="P15" s="989"/>
      <c r="Q15" s="989"/>
      <c r="R15" s="989"/>
      <c r="S15" s="989"/>
      <c r="T15" s="385" t="s">
        <v>534</v>
      </c>
      <c r="U15" s="989"/>
      <c r="V15" s="989"/>
      <c r="W15" s="989"/>
      <c r="X15" s="385" t="s">
        <v>535</v>
      </c>
      <c r="Y15" s="989"/>
      <c r="Z15" s="989"/>
      <c r="AA15" s="989"/>
      <c r="AB15" s="989"/>
      <c r="AC15" s="989"/>
      <c r="AD15" s="989"/>
      <c r="AE15" s="989"/>
      <c r="AF15" s="989"/>
      <c r="AG15" s="989"/>
      <c r="AH15" s="989"/>
      <c r="AI15" s="989"/>
      <c r="AJ15" s="989"/>
      <c r="AK15" s="990"/>
    </row>
    <row r="16" spans="2:38" s="382" customFormat="1" ht="18.75" customHeight="1">
      <c r="B16" s="906"/>
      <c r="C16" s="983"/>
      <c r="D16" s="984"/>
      <c r="E16" s="984"/>
      <c r="F16" s="984"/>
      <c r="G16" s="984"/>
      <c r="H16" s="984"/>
      <c r="I16" s="984"/>
      <c r="J16" s="984"/>
      <c r="K16" s="984"/>
      <c r="L16" s="985"/>
      <c r="M16" s="991" t="s">
        <v>536</v>
      </c>
      <c r="N16" s="992"/>
      <c r="O16" s="992"/>
      <c r="P16" s="992"/>
      <c r="Q16" s="992" t="s">
        <v>537</v>
      </c>
      <c r="R16" s="992"/>
      <c r="S16" s="992"/>
      <c r="T16" s="992"/>
      <c r="U16" s="992"/>
      <c r="V16" s="992"/>
      <c r="W16" s="992"/>
      <c r="X16" s="992" t="s">
        <v>538</v>
      </c>
      <c r="Y16" s="992"/>
      <c r="Z16" s="992"/>
      <c r="AA16" s="992"/>
      <c r="AB16" s="992"/>
      <c r="AC16" s="992"/>
      <c r="AD16" s="992"/>
      <c r="AE16" s="992"/>
      <c r="AF16" s="992"/>
      <c r="AG16" s="992"/>
      <c r="AH16" s="992"/>
      <c r="AI16" s="992"/>
      <c r="AJ16" s="992"/>
      <c r="AK16" s="993"/>
    </row>
    <row r="17" spans="2:37" s="382" customFormat="1" ht="13.5" customHeight="1">
      <c r="B17" s="906"/>
      <c r="C17" s="986"/>
      <c r="D17" s="987"/>
      <c r="E17" s="987"/>
      <c r="F17" s="987"/>
      <c r="G17" s="987"/>
      <c r="H17" s="987"/>
      <c r="I17" s="987"/>
      <c r="J17" s="987"/>
      <c r="K17" s="987"/>
      <c r="L17" s="988"/>
      <c r="M17" s="958" t="s">
        <v>539</v>
      </c>
      <c r="N17" s="958"/>
      <c r="O17" s="958"/>
      <c r="P17" s="958"/>
      <c r="Q17" s="958"/>
      <c r="R17" s="958"/>
      <c r="S17" s="958"/>
      <c r="T17" s="958"/>
      <c r="U17" s="958"/>
      <c r="V17" s="958"/>
      <c r="W17" s="958"/>
      <c r="X17" s="958"/>
      <c r="Y17" s="958"/>
      <c r="Z17" s="958"/>
      <c r="AA17" s="958"/>
      <c r="AB17" s="958"/>
      <c r="AC17" s="958"/>
      <c r="AD17" s="958"/>
      <c r="AE17" s="958"/>
      <c r="AF17" s="958"/>
      <c r="AG17" s="958"/>
      <c r="AH17" s="958"/>
      <c r="AI17" s="958"/>
      <c r="AJ17" s="958"/>
      <c r="AK17" s="960"/>
    </row>
    <row r="18" spans="2:37" s="382" customFormat="1" ht="14.25" customHeight="1">
      <c r="B18" s="906"/>
      <c r="C18" s="899" t="s">
        <v>540</v>
      </c>
      <c r="D18" s="900"/>
      <c r="E18" s="900"/>
      <c r="F18" s="900"/>
      <c r="G18" s="900"/>
      <c r="H18" s="900"/>
      <c r="I18" s="900"/>
      <c r="J18" s="900"/>
      <c r="K18" s="900"/>
      <c r="L18" s="901"/>
      <c r="M18" s="892" t="s">
        <v>32</v>
      </c>
      <c r="N18" s="893"/>
      <c r="O18" s="893"/>
      <c r="P18" s="893"/>
      <c r="Q18" s="894"/>
      <c r="R18" s="994"/>
      <c r="S18" s="973"/>
      <c r="T18" s="973"/>
      <c r="U18" s="973"/>
      <c r="V18" s="973"/>
      <c r="W18" s="973"/>
      <c r="X18" s="973"/>
      <c r="Y18" s="973"/>
      <c r="Z18" s="892" t="s">
        <v>541</v>
      </c>
      <c r="AA18" s="893"/>
      <c r="AB18" s="893"/>
      <c r="AC18" s="893"/>
      <c r="AD18" s="894"/>
      <c r="AE18" s="893"/>
      <c r="AF18" s="893"/>
      <c r="AG18" s="893"/>
      <c r="AH18" s="893"/>
      <c r="AI18" s="893"/>
      <c r="AJ18" s="893"/>
      <c r="AK18" s="894"/>
    </row>
    <row r="19" spans="2:37" ht="14.25" customHeight="1">
      <c r="B19" s="906"/>
      <c r="C19" s="1012" t="s">
        <v>542</v>
      </c>
      <c r="D19" s="1013"/>
      <c r="E19" s="1013"/>
      <c r="F19" s="1013"/>
      <c r="G19" s="1013"/>
      <c r="H19" s="1013"/>
      <c r="I19" s="1013"/>
      <c r="J19" s="1013"/>
      <c r="K19" s="1013"/>
      <c r="L19" s="1014"/>
      <c r="M19" s="908" t="s">
        <v>543</v>
      </c>
      <c r="N19" s="909"/>
      <c r="O19" s="909"/>
      <c r="P19" s="909"/>
      <c r="Q19" s="910"/>
      <c r="R19" s="893"/>
      <c r="S19" s="893"/>
      <c r="T19" s="893"/>
      <c r="U19" s="893"/>
      <c r="V19" s="893"/>
      <c r="W19" s="893"/>
      <c r="X19" s="893"/>
      <c r="Y19" s="893"/>
      <c r="Z19" s="893"/>
      <c r="AA19" s="893"/>
      <c r="AB19" s="893"/>
      <c r="AC19" s="893"/>
      <c r="AD19" s="893"/>
      <c r="AE19" s="893"/>
      <c r="AF19" s="893"/>
      <c r="AG19" s="893"/>
      <c r="AH19" s="893"/>
      <c r="AI19" s="893"/>
      <c r="AJ19" s="893"/>
      <c r="AK19" s="894"/>
    </row>
    <row r="20" spans="2:37" ht="14.25" customHeight="1">
      <c r="B20" s="906"/>
      <c r="C20" s="932" t="s">
        <v>544</v>
      </c>
      <c r="D20" s="933"/>
      <c r="E20" s="933"/>
      <c r="F20" s="933"/>
      <c r="G20" s="933"/>
      <c r="H20" s="933"/>
      <c r="I20" s="933"/>
      <c r="J20" s="933"/>
      <c r="K20" s="933"/>
      <c r="L20" s="995"/>
      <c r="M20" s="893" t="s">
        <v>38</v>
      </c>
      <c r="N20" s="893"/>
      <c r="O20" s="893"/>
      <c r="P20" s="893"/>
      <c r="Q20" s="894"/>
      <c r="R20" s="994"/>
      <c r="S20" s="973"/>
      <c r="T20" s="973"/>
      <c r="U20" s="973"/>
      <c r="V20" s="973"/>
      <c r="W20" s="973"/>
      <c r="X20" s="973"/>
      <c r="Y20" s="973"/>
      <c r="Z20" s="892" t="s">
        <v>545</v>
      </c>
      <c r="AA20" s="893"/>
      <c r="AB20" s="893"/>
      <c r="AC20" s="893"/>
      <c r="AD20" s="894"/>
      <c r="AE20" s="893"/>
      <c r="AF20" s="893"/>
      <c r="AG20" s="893"/>
      <c r="AH20" s="893"/>
      <c r="AI20" s="893"/>
      <c r="AJ20" s="893"/>
      <c r="AK20" s="894"/>
    </row>
    <row r="21" spans="2:37" ht="13.5" customHeight="1">
      <c r="B21" s="906"/>
      <c r="C21" s="980" t="s">
        <v>41</v>
      </c>
      <c r="D21" s="981"/>
      <c r="E21" s="981"/>
      <c r="F21" s="981"/>
      <c r="G21" s="981"/>
      <c r="H21" s="981"/>
      <c r="I21" s="981"/>
      <c r="J21" s="981"/>
      <c r="K21" s="981"/>
      <c r="L21" s="982"/>
      <c r="M21" s="989" t="s">
        <v>546</v>
      </c>
      <c r="N21" s="989"/>
      <c r="O21" s="989"/>
      <c r="P21" s="989"/>
      <c r="Q21" s="989"/>
      <c r="R21" s="989"/>
      <c r="S21" s="989"/>
      <c r="T21" s="385" t="s">
        <v>547</v>
      </c>
      <c r="U21" s="989"/>
      <c r="V21" s="989"/>
      <c r="W21" s="989"/>
      <c r="X21" s="385" t="s">
        <v>548</v>
      </c>
      <c r="Y21" s="989"/>
      <c r="Z21" s="989"/>
      <c r="AA21" s="989"/>
      <c r="AB21" s="989"/>
      <c r="AC21" s="989"/>
      <c r="AD21" s="989"/>
      <c r="AE21" s="989"/>
      <c r="AF21" s="989"/>
      <c r="AG21" s="989"/>
      <c r="AH21" s="989"/>
      <c r="AI21" s="989"/>
      <c r="AJ21" s="989"/>
      <c r="AK21" s="990"/>
    </row>
    <row r="22" spans="2:37" ht="19.5" customHeight="1">
      <c r="B22" s="906"/>
      <c r="C22" s="983"/>
      <c r="D22" s="984"/>
      <c r="E22" s="984"/>
      <c r="F22" s="984"/>
      <c r="G22" s="984"/>
      <c r="H22" s="984"/>
      <c r="I22" s="984"/>
      <c r="J22" s="984"/>
      <c r="K22" s="984"/>
      <c r="L22" s="985"/>
      <c r="M22" s="991" t="s">
        <v>549</v>
      </c>
      <c r="N22" s="992"/>
      <c r="O22" s="992"/>
      <c r="P22" s="992"/>
      <c r="Q22" s="992" t="s">
        <v>537</v>
      </c>
      <c r="R22" s="992"/>
      <c r="S22" s="992"/>
      <c r="T22" s="992"/>
      <c r="U22" s="992"/>
      <c r="V22" s="992"/>
      <c r="W22" s="992"/>
      <c r="X22" s="992" t="s">
        <v>538</v>
      </c>
      <c r="Y22" s="992"/>
      <c r="Z22" s="992"/>
      <c r="AA22" s="992"/>
      <c r="AB22" s="992"/>
      <c r="AC22" s="992"/>
      <c r="AD22" s="992"/>
      <c r="AE22" s="992"/>
      <c r="AF22" s="992"/>
      <c r="AG22" s="992"/>
      <c r="AH22" s="992"/>
      <c r="AI22" s="992"/>
      <c r="AJ22" s="992"/>
      <c r="AK22" s="993"/>
    </row>
    <row r="23" spans="2:37">
      <c r="B23" s="907"/>
      <c r="C23" s="986"/>
      <c r="D23" s="987"/>
      <c r="E23" s="987"/>
      <c r="F23" s="987"/>
      <c r="G23" s="987"/>
      <c r="H23" s="987"/>
      <c r="I23" s="987"/>
      <c r="J23" s="987"/>
      <c r="K23" s="987"/>
      <c r="L23" s="98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60"/>
    </row>
    <row r="24" spans="2:37" ht="13.5" customHeight="1">
      <c r="B24" s="996" t="s">
        <v>550</v>
      </c>
      <c r="C24" s="980" t="s">
        <v>551</v>
      </c>
      <c r="D24" s="981"/>
      <c r="E24" s="981"/>
      <c r="F24" s="981"/>
      <c r="G24" s="981"/>
      <c r="H24" s="981"/>
      <c r="I24" s="981"/>
      <c r="J24" s="981"/>
      <c r="K24" s="981"/>
      <c r="L24" s="982"/>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9"/>
    </row>
    <row r="25" spans="2:37" ht="13.5" customHeight="1">
      <c r="B25" s="962"/>
      <c r="C25" s="986" t="s">
        <v>552</v>
      </c>
      <c r="D25" s="987"/>
      <c r="E25" s="987"/>
      <c r="F25" s="987"/>
      <c r="G25" s="987"/>
      <c r="H25" s="987"/>
      <c r="I25" s="987"/>
      <c r="J25" s="987"/>
      <c r="K25" s="987"/>
      <c r="L25" s="988"/>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1"/>
    </row>
    <row r="26" spans="2:37" ht="13.5" customHeight="1">
      <c r="B26" s="962"/>
      <c r="C26" s="980" t="s">
        <v>553</v>
      </c>
      <c r="D26" s="981"/>
      <c r="E26" s="981"/>
      <c r="F26" s="981"/>
      <c r="G26" s="981"/>
      <c r="H26" s="981"/>
      <c r="I26" s="981"/>
      <c r="J26" s="981"/>
      <c r="K26" s="981"/>
      <c r="L26" s="982"/>
      <c r="M26" s="989" t="s">
        <v>533</v>
      </c>
      <c r="N26" s="989"/>
      <c r="O26" s="989"/>
      <c r="P26" s="989"/>
      <c r="Q26" s="989"/>
      <c r="R26" s="989"/>
      <c r="S26" s="989"/>
      <c r="T26" s="385" t="s">
        <v>547</v>
      </c>
      <c r="U26" s="989"/>
      <c r="V26" s="989"/>
      <c r="W26" s="989"/>
      <c r="X26" s="385" t="s">
        <v>535</v>
      </c>
      <c r="Y26" s="989"/>
      <c r="Z26" s="989"/>
      <c r="AA26" s="989"/>
      <c r="AB26" s="989"/>
      <c r="AC26" s="989"/>
      <c r="AD26" s="989"/>
      <c r="AE26" s="989"/>
      <c r="AF26" s="989"/>
      <c r="AG26" s="989"/>
      <c r="AH26" s="989"/>
      <c r="AI26" s="989"/>
      <c r="AJ26" s="989"/>
      <c r="AK26" s="990"/>
    </row>
    <row r="27" spans="2:37" ht="18.75" customHeight="1">
      <c r="B27" s="962"/>
      <c r="C27" s="983"/>
      <c r="D27" s="984"/>
      <c r="E27" s="984"/>
      <c r="F27" s="984"/>
      <c r="G27" s="984"/>
      <c r="H27" s="984"/>
      <c r="I27" s="984"/>
      <c r="J27" s="984"/>
      <c r="K27" s="984"/>
      <c r="L27" s="985"/>
      <c r="M27" s="991" t="s">
        <v>111</v>
      </c>
      <c r="N27" s="992"/>
      <c r="O27" s="992"/>
      <c r="P27" s="992"/>
      <c r="Q27" s="992" t="s">
        <v>537</v>
      </c>
      <c r="R27" s="992"/>
      <c r="S27" s="992"/>
      <c r="T27" s="992"/>
      <c r="U27" s="992"/>
      <c r="V27" s="992"/>
      <c r="W27" s="992"/>
      <c r="X27" s="992" t="s">
        <v>538</v>
      </c>
      <c r="Y27" s="992"/>
      <c r="Z27" s="992"/>
      <c r="AA27" s="992"/>
      <c r="AB27" s="992"/>
      <c r="AC27" s="992"/>
      <c r="AD27" s="992"/>
      <c r="AE27" s="992"/>
      <c r="AF27" s="992"/>
      <c r="AG27" s="992"/>
      <c r="AH27" s="992"/>
      <c r="AI27" s="992"/>
      <c r="AJ27" s="992"/>
      <c r="AK27" s="993"/>
    </row>
    <row r="28" spans="2:37">
      <c r="B28" s="962"/>
      <c r="C28" s="986"/>
      <c r="D28" s="987"/>
      <c r="E28" s="987"/>
      <c r="F28" s="987"/>
      <c r="G28" s="987"/>
      <c r="H28" s="987"/>
      <c r="I28" s="987"/>
      <c r="J28" s="987"/>
      <c r="K28" s="987"/>
      <c r="L28" s="98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60"/>
    </row>
    <row r="29" spans="2:37" ht="14.25" customHeight="1">
      <c r="B29" s="962"/>
      <c r="C29" s="899" t="s">
        <v>554</v>
      </c>
      <c r="D29" s="900"/>
      <c r="E29" s="900"/>
      <c r="F29" s="900"/>
      <c r="G29" s="900"/>
      <c r="H29" s="900"/>
      <c r="I29" s="900"/>
      <c r="J29" s="900"/>
      <c r="K29" s="900"/>
      <c r="L29" s="901"/>
      <c r="M29" s="893" t="s">
        <v>32</v>
      </c>
      <c r="N29" s="893"/>
      <c r="O29" s="893"/>
      <c r="P29" s="893"/>
      <c r="Q29" s="894"/>
      <c r="R29" s="994"/>
      <c r="S29" s="973"/>
      <c r="T29" s="973"/>
      <c r="U29" s="973"/>
      <c r="V29" s="973"/>
      <c r="W29" s="973"/>
      <c r="X29" s="973"/>
      <c r="Y29" s="973"/>
      <c r="Z29" s="892" t="s">
        <v>555</v>
      </c>
      <c r="AA29" s="893"/>
      <c r="AB29" s="893"/>
      <c r="AC29" s="893"/>
      <c r="AD29" s="894"/>
      <c r="AE29" s="893"/>
      <c r="AF29" s="893"/>
      <c r="AG29" s="893"/>
      <c r="AH29" s="893"/>
      <c r="AI29" s="893"/>
      <c r="AJ29" s="893"/>
      <c r="AK29" s="894"/>
    </row>
    <row r="30" spans="2:37" ht="13.5" customHeight="1">
      <c r="B30" s="962"/>
      <c r="C30" s="1002" t="s">
        <v>556</v>
      </c>
      <c r="D30" s="1003"/>
      <c r="E30" s="1003"/>
      <c r="F30" s="1003"/>
      <c r="G30" s="1003"/>
      <c r="H30" s="1003"/>
      <c r="I30" s="1003"/>
      <c r="J30" s="1003"/>
      <c r="K30" s="1003"/>
      <c r="L30" s="1004"/>
      <c r="M30" s="989" t="s">
        <v>533</v>
      </c>
      <c r="N30" s="989"/>
      <c r="O30" s="989"/>
      <c r="P30" s="989"/>
      <c r="Q30" s="989"/>
      <c r="R30" s="989"/>
      <c r="S30" s="989"/>
      <c r="T30" s="385" t="s">
        <v>557</v>
      </c>
      <c r="U30" s="989"/>
      <c r="V30" s="989"/>
      <c r="W30" s="989"/>
      <c r="X30" s="385" t="s">
        <v>535</v>
      </c>
      <c r="Y30" s="989"/>
      <c r="Z30" s="989"/>
      <c r="AA30" s="989"/>
      <c r="AB30" s="989"/>
      <c r="AC30" s="989"/>
      <c r="AD30" s="989"/>
      <c r="AE30" s="989"/>
      <c r="AF30" s="989"/>
      <c r="AG30" s="989"/>
      <c r="AH30" s="989"/>
      <c r="AI30" s="989"/>
      <c r="AJ30" s="989"/>
      <c r="AK30" s="990"/>
    </row>
    <row r="31" spans="2:37" ht="14.25" customHeight="1">
      <c r="B31" s="962"/>
      <c r="C31" s="1005"/>
      <c r="D31" s="1006"/>
      <c r="E31" s="1006"/>
      <c r="F31" s="1006"/>
      <c r="G31" s="1006"/>
      <c r="H31" s="1006"/>
      <c r="I31" s="1006"/>
      <c r="J31" s="1006"/>
      <c r="K31" s="1006"/>
      <c r="L31" s="1007"/>
      <c r="M31" s="991" t="s">
        <v>558</v>
      </c>
      <c r="N31" s="992"/>
      <c r="O31" s="992"/>
      <c r="P31" s="992"/>
      <c r="Q31" s="992" t="s">
        <v>537</v>
      </c>
      <c r="R31" s="992"/>
      <c r="S31" s="992"/>
      <c r="T31" s="992"/>
      <c r="U31" s="992"/>
      <c r="V31" s="992"/>
      <c r="W31" s="992"/>
      <c r="X31" s="992" t="s">
        <v>538</v>
      </c>
      <c r="Y31" s="992"/>
      <c r="Z31" s="992"/>
      <c r="AA31" s="992"/>
      <c r="AB31" s="992"/>
      <c r="AC31" s="992"/>
      <c r="AD31" s="992"/>
      <c r="AE31" s="992"/>
      <c r="AF31" s="992"/>
      <c r="AG31" s="992"/>
      <c r="AH31" s="992"/>
      <c r="AI31" s="992"/>
      <c r="AJ31" s="992"/>
      <c r="AK31" s="993"/>
    </row>
    <row r="32" spans="2:37">
      <c r="B32" s="962"/>
      <c r="C32" s="1008"/>
      <c r="D32" s="1009"/>
      <c r="E32" s="1009"/>
      <c r="F32" s="1009"/>
      <c r="G32" s="1009"/>
      <c r="H32" s="1009"/>
      <c r="I32" s="1009"/>
      <c r="J32" s="1009"/>
      <c r="K32" s="1009"/>
      <c r="L32" s="1010"/>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60"/>
    </row>
    <row r="33" spans="1:37" ht="14.25" customHeight="1">
      <c r="B33" s="962"/>
      <c r="C33" s="899" t="s">
        <v>559</v>
      </c>
      <c r="D33" s="900"/>
      <c r="E33" s="900"/>
      <c r="F33" s="900"/>
      <c r="G33" s="900"/>
      <c r="H33" s="900"/>
      <c r="I33" s="900"/>
      <c r="J33" s="900"/>
      <c r="K33" s="900"/>
      <c r="L33" s="901"/>
      <c r="M33" s="893" t="s">
        <v>32</v>
      </c>
      <c r="N33" s="893"/>
      <c r="O33" s="893"/>
      <c r="P33" s="893"/>
      <c r="Q33" s="894"/>
      <c r="R33" s="994"/>
      <c r="S33" s="973"/>
      <c r="T33" s="973"/>
      <c r="U33" s="973"/>
      <c r="V33" s="973"/>
      <c r="W33" s="973"/>
      <c r="X33" s="973"/>
      <c r="Y33" s="973"/>
      <c r="Z33" s="892" t="s">
        <v>555</v>
      </c>
      <c r="AA33" s="893"/>
      <c r="AB33" s="893"/>
      <c r="AC33" s="893"/>
      <c r="AD33" s="894"/>
      <c r="AE33" s="893"/>
      <c r="AF33" s="893"/>
      <c r="AG33" s="893"/>
      <c r="AH33" s="893"/>
      <c r="AI33" s="893"/>
      <c r="AJ33" s="893"/>
      <c r="AK33" s="894"/>
    </row>
    <row r="34" spans="1:37" ht="14.25" customHeight="1">
      <c r="B34" s="962"/>
      <c r="C34" s="899" t="s">
        <v>560</v>
      </c>
      <c r="D34" s="900"/>
      <c r="E34" s="900"/>
      <c r="F34" s="900"/>
      <c r="G34" s="900"/>
      <c r="H34" s="900"/>
      <c r="I34" s="900"/>
      <c r="J34" s="900"/>
      <c r="K34" s="900"/>
      <c r="L34" s="901"/>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95"/>
    </row>
    <row r="35" spans="1:37" ht="13.5" customHeight="1">
      <c r="B35" s="962"/>
      <c r="C35" s="980" t="s">
        <v>561</v>
      </c>
      <c r="D35" s="981"/>
      <c r="E35" s="981"/>
      <c r="F35" s="981"/>
      <c r="G35" s="981"/>
      <c r="H35" s="981"/>
      <c r="I35" s="981"/>
      <c r="J35" s="981"/>
      <c r="K35" s="981"/>
      <c r="L35" s="982"/>
      <c r="M35" s="989" t="s">
        <v>533</v>
      </c>
      <c r="N35" s="989"/>
      <c r="O35" s="989"/>
      <c r="P35" s="989"/>
      <c r="Q35" s="989"/>
      <c r="R35" s="989"/>
      <c r="S35" s="989"/>
      <c r="T35" s="385" t="s">
        <v>547</v>
      </c>
      <c r="U35" s="989"/>
      <c r="V35" s="989"/>
      <c r="W35" s="989"/>
      <c r="X35" s="385" t="s">
        <v>562</v>
      </c>
      <c r="Y35" s="989"/>
      <c r="Z35" s="989"/>
      <c r="AA35" s="989"/>
      <c r="AB35" s="989"/>
      <c r="AC35" s="989"/>
      <c r="AD35" s="989"/>
      <c r="AE35" s="989"/>
      <c r="AF35" s="989"/>
      <c r="AG35" s="989"/>
      <c r="AH35" s="989"/>
      <c r="AI35" s="989"/>
      <c r="AJ35" s="989"/>
      <c r="AK35" s="990"/>
    </row>
    <row r="36" spans="1:37" ht="18.75" customHeight="1">
      <c r="B36" s="962"/>
      <c r="C36" s="983"/>
      <c r="D36" s="984"/>
      <c r="E36" s="984"/>
      <c r="F36" s="984"/>
      <c r="G36" s="984"/>
      <c r="H36" s="984"/>
      <c r="I36" s="984"/>
      <c r="J36" s="984"/>
      <c r="K36" s="984"/>
      <c r="L36" s="985"/>
      <c r="M36" s="991" t="s">
        <v>558</v>
      </c>
      <c r="N36" s="992"/>
      <c r="O36" s="992"/>
      <c r="P36" s="992"/>
      <c r="Q36" s="992" t="s">
        <v>537</v>
      </c>
      <c r="R36" s="992"/>
      <c r="S36" s="992"/>
      <c r="T36" s="992"/>
      <c r="U36" s="992"/>
      <c r="V36" s="992"/>
      <c r="W36" s="992"/>
      <c r="X36" s="992" t="s">
        <v>538</v>
      </c>
      <c r="Y36" s="992"/>
      <c r="Z36" s="992"/>
      <c r="AA36" s="992"/>
      <c r="AB36" s="992"/>
      <c r="AC36" s="992"/>
      <c r="AD36" s="992"/>
      <c r="AE36" s="992"/>
      <c r="AF36" s="992"/>
      <c r="AG36" s="992"/>
      <c r="AH36" s="992"/>
      <c r="AI36" s="992"/>
      <c r="AJ36" s="992"/>
      <c r="AK36" s="993"/>
    </row>
    <row r="37" spans="1:37">
      <c r="B37" s="997"/>
      <c r="C37" s="986"/>
      <c r="D37" s="987"/>
      <c r="E37" s="987"/>
      <c r="F37" s="987"/>
      <c r="G37" s="987"/>
      <c r="H37" s="987"/>
      <c r="I37" s="987"/>
      <c r="J37" s="987"/>
      <c r="K37" s="987"/>
      <c r="L37" s="988"/>
      <c r="M37" s="958"/>
      <c r="N37" s="958"/>
      <c r="O37" s="959"/>
      <c r="P37" s="959"/>
      <c r="Q37" s="959"/>
      <c r="R37" s="958"/>
      <c r="S37" s="958"/>
      <c r="T37" s="958"/>
      <c r="U37" s="958"/>
      <c r="V37" s="958"/>
      <c r="W37" s="958"/>
      <c r="X37" s="958"/>
      <c r="Y37" s="958"/>
      <c r="Z37" s="958"/>
      <c r="AA37" s="958"/>
      <c r="AB37" s="958"/>
      <c r="AC37" s="958"/>
      <c r="AD37" s="958"/>
      <c r="AE37" s="959"/>
      <c r="AF37" s="959"/>
      <c r="AG37" s="959"/>
      <c r="AH37" s="959"/>
      <c r="AI37" s="958"/>
      <c r="AJ37" s="958"/>
      <c r="AK37" s="960"/>
    </row>
    <row r="38" spans="1:37" ht="13.5" customHeight="1">
      <c r="B38" s="961" t="s">
        <v>563</v>
      </c>
      <c r="C38" s="963" t="s">
        <v>564</v>
      </c>
      <c r="D38" s="964"/>
      <c r="E38" s="964"/>
      <c r="F38" s="964"/>
      <c r="G38" s="964"/>
      <c r="H38" s="964"/>
      <c r="I38" s="964"/>
      <c r="J38" s="964"/>
      <c r="K38" s="964"/>
      <c r="L38" s="964"/>
      <c r="M38" s="934" t="s">
        <v>565</v>
      </c>
      <c r="N38" s="909"/>
      <c r="O38" s="967" t="s">
        <v>566</v>
      </c>
      <c r="P38" s="968"/>
      <c r="Q38" s="969"/>
      <c r="R38" s="973" t="s">
        <v>567</v>
      </c>
      <c r="S38" s="973"/>
      <c r="T38" s="973"/>
      <c r="U38" s="973"/>
      <c r="V38" s="973"/>
      <c r="W38" s="973"/>
      <c r="X38" s="973"/>
      <c r="Y38" s="973"/>
      <c r="Z38" s="974"/>
      <c r="AA38" s="967" t="s">
        <v>568</v>
      </c>
      <c r="AB38" s="968"/>
      <c r="AC38" s="968"/>
      <c r="AD38" s="968"/>
      <c r="AE38" s="977" t="s">
        <v>569</v>
      </c>
      <c r="AF38" s="968"/>
      <c r="AG38" s="968"/>
      <c r="AH38" s="969"/>
      <c r="AI38" s="978" t="s">
        <v>570</v>
      </c>
      <c r="AJ38" s="978"/>
      <c r="AK38" s="979"/>
    </row>
    <row r="39" spans="1:37" ht="14.25" customHeight="1">
      <c r="A39" s="387"/>
      <c r="B39" s="962"/>
      <c r="C39" s="911"/>
      <c r="D39" s="914"/>
      <c r="E39" s="914"/>
      <c r="F39" s="914"/>
      <c r="G39" s="914"/>
      <c r="H39" s="914"/>
      <c r="I39" s="914"/>
      <c r="J39" s="914"/>
      <c r="K39" s="914"/>
      <c r="L39" s="914"/>
      <c r="M39" s="965"/>
      <c r="N39" s="966"/>
      <c r="O39" s="970"/>
      <c r="P39" s="971"/>
      <c r="Q39" s="972"/>
      <c r="R39" s="975"/>
      <c r="S39" s="975"/>
      <c r="T39" s="975"/>
      <c r="U39" s="975"/>
      <c r="V39" s="975"/>
      <c r="W39" s="975"/>
      <c r="X39" s="975"/>
      <c r="Y39" s="975"/>
      <c r="Z39" s="976"/>
      <c r="AA39" s="970"/>
      <c r="AB39" s="971"/>
      <c r="AC39" s="971"/>
      <c r="AD39" s="971"/>
      <c r="AE39" s="952" t="s">
        <v>571</v>
      </c>
      <c r="AF39" s="953"/>
      <c r="AG39" s="953"/>
      <c r="AH39" s="954"/>
      <c r="AI39" s="953" t="s">
        <v>572</v>
      </c>
      <c r="AJ39" s="953"/>
      <c r="AK39" s="954"/>
    </row>
    <row r="40" spans="1:37" ht="14.25" customHeight="1">
      <c r="B40" s="962"/>
      <c r="C40" s="906" t="s">
        <v>573</v>
      </c>
      <c r="D40" s="388"/>
      <c r="E40" s="950" t="s">
        <v>574</v>
      </c>
      <c r="F40" s="950"/>
      <c r="G40" s="950"/>
      <c r="H40" s="950"/>
      <c r="I40" s="950"/>
      <c r="J40" s="950"/>
      <c r="K40" s="950"/>
      <c r="L40" s="950"/>
      <c r="M40" s="934"/>
      <c r="N40" s="935"/>
      <c r="O40" s="952"/>
      <c r="P40" s="953"/>
      <c r="Q40" s="954"/>
      <c r="R40" s="389" t="s">
        <v>456</v>
      </c>
      <c r="S40" s="939" t="s">
        <v>575</v>
      </c>
      <c r="T40" s="939"/>
      <c r="U40" s="390" t="s">
        <v>456</v>
      </c>
      <c r="V40" s="939" t="s">
        <v>576</v>
      </c>
      <c r="W40" s="939"/>
      <c r="X40" s="390" t="s">
        <v>456</v>
      </c>
      <c r="Y40" s="939" t="s">
        <v>577</v>
      </c>
      <c r="Z40" s="940"/>
      <c r="AA40" s="920"/>
      <c r="AB40" s="921"/>
      <c r="AC40" s="921"/>
      <c r="AD40" s="922"/>
      <c r="AE40" s="955"/>
      <c r="AF40" s="956"/>
      <c r="AG40" s="956"/>
      <c r="AH40" s="957"/>
      <c r="AI40" s="389" t="s">
        <v>456</v>
      </c>
      <c r="AJ40" s="939" t="s">
        <v>578</v>
      </c>
      <c r="AK40" s="940"/>
    </row>
    <row r="41" spans="1:37" ht="14.25" customHeight="1">
      <c r="B41" s="962"/>
      <c r="C41" s="906"/>
      <c r="D41" s="388"/>
      <c r="E41" s="950" t="s">
        <v>69</v>
      </c>
      <c r="F41" s="951"/>
      <c r="G41" s="951"/>
      <c r="H41" s="951"/>
      <c r="I41" s="951"/>
      <c r="J41" s="951"/>
      <c r="K41" s="951"/>
      <c r="L41" s="951"/>
      <c r="M41" s="934"/>
      <c r="N41" s="935"/>
      <c r="O41" s="936"/>
      <c r="P41" s="937"/>
      <c r="Q41" s="938"/>
      <c r="R41" s="389" t="s">
        <v>456</v>
      </c>
      <c r="S41" s="939" t="s">
        <v>575</v>
      </c>
      <c r="T41" s="939"/>
      <c r="U41" s="390" t="s">
        <v>456</v>
      </c>
      <c r="V41" s="939" t="s">
        <v>579</v>
      </c>
      <c r="W41" s="939"/>
      <c r="X41" s="390" t="s">
        <v>456</v>
      </c>
      <c r="Y41" s="939" t="s">
        <v>580</v>
      </c>
      <c r="Z41" s="940"/>
      <c r="AA41" s="920"/>
      <c r="AB41" s="921"/>
      <c r="AC41" s="921"/>
      <c r="AD41" s="922"/>
      <c r="AE41" s="920"/>
      <c r="AF41" s="921"/>
      <c r="AG41" s="921"/>
      <c r="AH41" s="922"/>
      <c r="AI41" s="389" t="s">
        <v>456</v>
      </c>
      <c r="AJ41" s="939" t="s">
        <v>578</v>
      </c>
      <c r="AK41" s="940"/>
    </row>
    <row r="42" spans="1:37" ht="14.25" customHeight="1">
      <c r="B42" s="962"/>
      <c r="C42" s="906"/>
      <c r="D42" s="388"/>
      <c r="E42" s="950" t="s">
        <v>581</v>
      </c>
      <c r="F42" s="951"/>
      <c r="G42" s="951"/>
      <c r="H42" s="951"/>
      <c r="I42" s="951"/>
      <c r="J42" s="951"/>
      <c r="K42" s="951"/>
      <c r="L42" s="951"/>
      <c r="M42" s="934"/>
      <c r="N42" s="935"/>
      <c r="O42" s="936"/>
      <c r="P42" s="937"/>
      <c r="Q42" s="938"/>
      <c r="R42" s="389" t="s">
        <v>456</v>
      </c>
      <c r="S42" s="939" t="s">
        <v>575</v>
      </c>
      <c r="T42" s="939"/>
      <c r="U42" s="390" t="s">
        <v>456</v>
      </c>
      <c r="V42" s="939" t="s">
        <v>582</v>
      </c>
      <c r="W42" s="939"/>
      <c r="X42" s="390" t="s">
        <v>456</v>
      </c>
      <c r="Y42" s="939" t="s">
        <v>583</v>
      </c>
      <c r="Z42" s="940"/>
      <c r="AA42" s="920"/>
      <c r="AB42" s="921"/>
      <c r="AC42" s="921"/>
      <c r="AD42" s="922"/>
      <c r="AE42" s="920"/>
      <c r="AF42" s="921"/>
      <c r="AG42" s="921"/>
      <c r="AH42" s="922"/>
      <c r="AI42" s="389" t="s">
        <v>456</v>
      </c>
      <c r="AJ42" s="939" t="s">
        <v>578</v>
      </c>
      <c r="AK42" s="940"/>
    </row>
    <row r="43" spans="1:37" ht="14.25" customHeight="1">
      <c r="B43" s="962"/>
      <c r="C43" s="906"/>
      <c r="D43" s="388"/>
      <c r="E43" s="950" t="s">
        <v>584</v>
      </c>
      <c r="F43" s="951"/>
      <c r="G43" s="951"/>
      <c r="H43" s="951"/>
      <c r="I43" s="951"/>
      <c r="J43" s="951"/>
      <c r="K43" s="951"/>
      <c r="L43" s="951"/>
      <c r="M43" s="934"/>
      <c r="N43" s="935"/>
      <c r="O43" s="936"/>
      <c r="P43" s="937"/>
      <c r="Q43" s="938"/>
      <c r="R43" s="389" t="s">
        <v>456</v>
      </c>
      <c r="S43" s="939" t="s">
        <v>575</v>
      </c>
      <c r="T43" s="939"/>
      <c r="U43" s="390" t="s">
        <v>456</v>
      </c>
      <c r="V43" s="939" t="s">
        <v>576</v>
      </c>
      <c r="W43" s="939"/>
      <c r="X43" s="390" t="s">
        <v>456</v>
      </c>
      <c r="Y43" s="939" t="s">
        <v>583</v>
      </c>
      <c r="Z43" s="940"/>
      <c r="AA43" s="920"/>
      <c r="AB43" s="921"/>
      <c r="AC43" s="921"/>
      <c r="AD43" s="922"/>
      <c r="AE43" s="920"/>
      <c r="AF43" s="921"/>
      <c r="AG43" s="921"/>
      <c r="AH43" s="922"/>
      <c r="AI43" s="389" t="s">
        <v>456</v>
      </c>
      <c r="AJ43" s="939" t="s">
        <v>578</v>
      </c>
      <c r="AK43" s="940"/>
    </row>
    <row r="44" spans="1:37" ht="14.25" customHeight="1">
      <c r="B44" s="962"/>
      <c r="C44" s="906"/>
      <c r="D44" s="388"/>
      <c r="E44" s="950" t="s">
        <v>585</v>
      </c>
      <c r="F44" s="951"/>
      <c r="G44" s="951"/>
      <c r="H44" s="951"/>
      <c r="I44" s="951"/>
      <c r="J44" s="951"/>
      <c r="K44" s="951"/>
      <c r="L44" s="951"/>
      <c r="M44" s="934"/>
      <c r="N44" s="935"/>
      <c r="O44" s="936"/>
      <c r="P44" s="937"/>
      <c r="Q44" s="938"/>
      <c r="R44" s="389" t="s">
        <v>456</v>
      </c>
      <c r="S44" s="939" t="s">
        <v>575</v>
      </c>
      <c r="T44" s="939"/>
      <c r="U44" s="390" t="s">
        <v>456</v>
      </c>
      <c r="V44" s="939" t="s">
        <v>586</v>
      </c>
      <c r="W44" s="939"/>
      <c r="X44" s="390" t="s">
        <v>456</v>
      </c>
      <c r="Y44" s="939" t="s">
        <v>587</v>
      </c>
      <c r="Z44" s="940"/>
      <c r="AA44" s="920"/>
      <c r="AB44" s="921"/>
      <c r="AC44" s="921"/>
      <c r="AD44" s="922"/>
      <c r="AE44" s="920"/>
      <c r="AF44" s="921"/>
      <c r="AG44" s="921"/>
      <c r="AH44" s="922"/>
      <c r="AI44" s="389" t="s">
        <v>456</v>
      </c>
      <c r="AJ44" s="939" t="s">
        <v>578</v>
      </c>
      <c r="AK44" s="940"/>
    </row>
    <row r="45" spans="1:37" ht="14.25" customHeight="1">
      <c r="B45" s="962"/>
      <c r="C45" s="906"/>
      <c r="D45" s="388"/>
      <c r="E45" s="941" t="s">
        <v>588</v>
      </c>
      <c r="F45" s="942"/>
      <c r="G45" s="942"/>
      <c r="H45" s="942"/>
      <c r="I45" s="942"/>
      <c r="J45" s="942"/>
      <c r="K45" s="942"/>
      <c r="L45" s="942"/>
      <c r="M45" s="934"/>
      <c r="N45" s="935"/>
      <c r="O45" s="936"/>
      <c r="P45" s="937"/>
      <c r="Q45" s="938"/>
      <c r="R45" s="389" t="s">
        <v>456</v>
      </c>
      <c r="S45" s="939" t="s">
        <v>575</v>
      </c>
      <c r="T45" s="939"/>
      <c r="U45" s="390" t="s">
        <v>456</v>
      </c>
      <c r="V45" s="939" t="s">
        <v>582</v>
      </c>
      <c r="W45" s="939"/>
      <c r="X45" s="390" t="s">
        <v>456</v>
      </c>
      <c r="Y45" s="939" t="s">
        <v>583</v>
      </c>
      <c r="Z45" s="940"/>
      <c r="AA45" s="920"/>
      <c r="AB45" s="921"/>
      <c r="AC45" s="921"/>
      <c r="AD45" s="922"/>
      <c r="AE45" s="920"/>
      <c r="AF45" s="921"/>
      <c r="AG45" s="921"/>
      <c r="AH45" s="922"/>
      <c r="AI45" s="389" t="s">
        <v>456</v>
      </c>
      <c r="AJ45" s="939" t="s">
        <v>578</v>
      </c>
      <c r="AK45" s="940"/>
    </row>
    <row r="46" spans="1:37" ht="14.25" customHeight="1">
      <c r="B46" s="962"/>
      <c r="C46" s="906"/>
      <c r="D46" s="388"/>
      <c r="E46" s="898" t="s">
        <v>589</v>
      </c>
      <c r="F46" s="949"/>
      <c r="G46" s="949"/>
      <c r="H46" s="949"/>
      <c r="I46" s="949"/>
      <c r="J46" s="949"/>
      <c r="K46" s="949"/>
      <c r="L46" s="949"/>
      <c r="M46" s="934"/>
      <c r="N46" s="935"/>
      <c r="O46" s="936"/>
      <c r="P46" s="937"/>
      <c r="Q46" s="938"/>
      <c r="R46" s="389" t="s">
        <v>456</v>
      </c>
      <c r="S46" s="939" t="s">
        <v>575</v>
      </c>
      <c r="T46" s="939"/>
      <c r="U46" s="390" t="s">
        <v>456</v>
      </c>
      <c r="V46" s="939" t="s">
        <v>586</v>
      </c>
      <c r="W46" s="939"/>
      <c r="X46" s="390" t="s">
        <v>456</v>
      </c>
      <c r="Y46" s="939" t="s">
        <v>580</v>
      </c>
      <c r="Z46" s="940"/>
      <c r="AA46" s="920"/>
      <c r="AB46" s="921"/>
      <c r="AC46" s="921"/>
      <c r="AD46" s="922"/>
      <c r="AE46" s="920"/>
      <c r="AF46" s="921"/>
      <c r="AG46" s="921"/>
      <c r="AH46" s="922"/>
      <c r="AI46" s="389" t="s">
        <v>456</v>
      </c>
      <c r="AJ46" s="939" t="s">
        <v>578</v>
      </c>
      <c r="AK46" s="940"/>
    </row>
    <row r="47" spans="1:37" ht="14.25" customHeight="1">
      <c r="B47" s="962"/>
      <c r="C47" s="906"/>
      <c r="D47" s="391"/>
      <c r="E47" s="898" t="s">
        <v>590</v>
      </c>
      <c r="F47" s="948"/>
      <c r="G47" s="948"/>
      <c r="H47" s="948"/>
      <c r="I47" s="948"/>
      <c r="J47" s="948"/>
      <c r="K47" s="948"/>
      <c r="L47" s="948"/>
      <c r="M47" s="934"/>
      <c r="N47" s="935"/>
      <c r="O47" s="936"/>
      <c r="P47" s="937"/>
      <c r="Q47" s="938"/>
      <c r="R47" s="389" t="s">
        <v>456</v>
      </c>
      <c r="S47" s="939" t="s">
        <v>575</v>
      </c>
      <c r="T47" s="939"/>
      <c r="U47" s="390" t="s">
        <v>456</v>
      </c>
      <c r="V47" s="939" t="s">
        <v>582</v>
      </c>
      <c r="W47" s="939"/>
      <c r="X47" s="390" t="s">
        <v>456</v>
      </c>
      <c r="Y47" s="939" t="s">
        <v>583</v>
      </c>
      <c r="Z47" s="940"/>
      <c r="AA47" s="920"/>
      <c r="AB47" s="921"/>
      <c r="AC47" s="921"/>
      <c r="AD47" s="922"/>
      <c r="AE47" s="920"/>
      <c r="AF47" s="921"/>
      <c r="AG47" s="921"/>
      <c r="AH47" s="922"/>
      <c r="AI47" s="389" t="s">
        <v>456</v>
      </c>
      <c r="AJ47" s="939" t="s">
        <v>578</v>
      </c>
      <c r="AK47" s="940"/>
    </row>
    <row r="48" spans="1:37" ht="14.25" customHeight="1">
      <c r="B48" s="962"/>
      <c r="C48" s="906"/>
      <c r="D48" s="391"/>
      <c r="E48" s="946" t="s">
        <v>65</v>
      </c>
      <c r="F48" s="947"/>
      <c r="G48" s="947"/>
      <c r="H48" s="947"/>
      <c r="I48" s="947"/>
      <c r="J48" s="947"/>
      <c r="K48" s="947"/>
      <c r="L48" s="947"/>
      <c r="M48" s="934"/>
      <c r="N48" s="935"/>
      <c r="O48" s="936"/>
      <c r="P48" s="937"/>
      <c r="Q48" s="938"/>
      <c r="R48" s="389" t="s">
        <v>456</v>
      </c>
      <c r="S48" s="939" t="s">
        <v>575</v>
      </c>
      <c r="T48" s="939"/>
      <c r="U48" s="390" t="s">
        <v>456</v>
      </c>
      <c r="V48" s="939" t="s">
        <v>576</v>
      </c>
      <c r="W48" s="939"/>
      <c r="X48" s="390" t="s">
        <v>456</v>
      </c>
      <c r="Y48" s="939" t="s">
        <v>580</v>
      </c>
      <c r="Z48" s="940"/>
      <c r="AA48" s="920"/>
      <c r="AB48" s="921"/>
      <c r="AC48" s="921"/>
      <c r="AD48" s="922"/>
      <c r="AE48" s="920"/>
      <c r="AF48" s="921"/>
      <c r="AG48" s="921"/>
      <c r="AH48" s="922"/>
      <c r="AI48" s="389" t="s">
        <v>456</v>
      </c>
      <c r="AJ48" s="939" t="s">
        <v>578</v>
      </c>
      <c r="AK48" s="940"/>
    </row>
    <row r="49" spans="2:37" ht="14.25" customHeight="1" thickBot="1">
      <c r="B49" s="962"/>
      <c r="C49" s="906"/>
      <c r="D49" s="391"/>
      <c r="E49" s="944" t="s">
        <v>67</v>
      </c>
      <c r="F49" s="945"/>
      <c r="G49" s="945"/>
      <c r="H49" s="945"/>
      <c r="I49" s="945"/>
      <c r="J49" s="945"/>
      <c r="K49" s="945"/>
      <c r="L49" s="945"/>
      <c r="M49" s="934"/>
      <c r="N49" s="935"/>
      <c r="O49" s="936"/>
      <c r="P49" s="937"/>
      <c r="Q49" s="938"/>
      <c r="R49" s="389" t="s">
        <v>456</v>
      </c>
      <c r="S49" s="939" t="s">
        <v>575</v>
      </c>
      <c r="T49" s="939"/>
      <c r="U49" s="390" t="s">
        <v>456</v>
      </c>
      <c r="V49" s="939" t="s">
        <v>576</v>
      </c>
      <c r="W49" s="939"/>
      <c r="X49" s="390" t="s">
        <v>456</v>
      </c>
      <c r="Y49" s="939" t="s">
        <v>587</v>
      </c>
      <c r="Z49" s="940"/>
      <c r="AA49" s="920"/>
      <c r="AB49" s="921"/>
      <c r="AC49" s="921"/>
      <c r="AD49" s="922"/>
      <c r="AE49" s="920"/>
      <c r="AF49" s="921"/>
      <c r="AG49" s="921"/>
      <c r="AH49" s="922"/>
      <c r="AI49" s="389" t="s">
        <v>456</v>
      </c>
      <c r="AJ49" s="939" t="s">
        <v>578</v>
      </c>
      <c r="AK49" s="940"/>
    </row>
    <row r="50" spans="2:37" ht="14.25" customHeight="1" thickTop="1">
      <c r="B50" s="962"/>
      <c r="C50" s="906"/>
      <c r="D50" s="392"/>
      <c r="E50" s="943" t="s">
        <v>591</v>
      </c>
      <c r="F50" s="943"/>
      <c r="G50" s="943"/>
      <c r="H50" s="943"/>
      <c r="I50" s="943"/>
      <c r="J50" s="943"/>
      <c r="K50" s="943"/>
      <c r="L50" s="943"/>
      <c r="M50" s="934"/>
      <c r="N50" s="935"/>
      <c r="O50" s="936"/>
      <c r="P50" s="937"/>
      <c r="Q50" s="938"/>
      <c r="R50" s="389" t="s">
        <v>456</v>
      </c>
      <c r="S50" s="939" t="s">
        <v>575</v>
      </c>
      <c r="T50" s="939"/>
      <c r="U50" s="390" t="s">
        <v>456</v>
      </c>
      <c r="V50" s="939" t="s">
        <v>592</v>
      </c>
      <c r="W50" s="939"/>
      <c r="X50" s="390" t="s">
        <v>456</v>
      </c>
      <c r="Y50" s="939" t="s">
        <v>583</v>
      </c>
      <c r="Z50" s="940"/>
      <c r="AA50" s="920"/>
      <c r="AB50" s="921"/>
      <c r="AC50" s="921"/>
      <c r="AD50" s="922"/>
      <c r="AE50" s="920"/>
      <c r="AF50" s="921"/>
      <c r="AG50" s="921"/>
      <c r="AH50" s="922"/>
      <c r="AI50" s="389" t="s">
        <v>456</v>
      </c>
      <c r="AJ50" s="939" t="s">
        <v>578</v>
      </c>
      <c r="AK50" s="940"/>
    </row>
    <row r="51" spans="2:37" ht="14.25" customHeight="1">
      <c r="B51" s="962"/>
      <c r="C51" s="906"/>
      <c r="D51" s="388"/>
      <c r="E51" s="941" t="s">
        <v>593</v>
      </c>
      <c r="F51" s="942"/>
      <c r="G51" s="942"/>
      <c r="H51" s="942"/>
      <c r="I51" s="942"/>
      <c r="J51" s="942"/>
      <c r="K51" s="942"/>
      <c r="L51" s="942"/>
      <c r="M51" s="934"/>
      <c r="N51" s="935"/>
      <c r="O51" s="936"/>
      <c r="P51" s="937"/>
      <c r="Q51" s="938"/>
      <c r="R51" s="389" t="s">
        <v>456</v>
      </c>
      <c r="S51" s="939" t="s">
        <v>575</v>
      </c>
      <c r="T51" s="939"/>
      <c r="U51" s="390" t="s">
        <v>456</v>
      </c>
      <c r="V51" s="939" t="s">
        <v>576</v>
      </c>
      <c r="W51" s="939"/>
      <c r="X51" s="390" t="s">
        <v>456</v>
      </c>
      <c r="Y51" s="939" t="s">
        <v>583</v>
      </c>
      <c r="Z51" s="940"/>
      <c r="AA51" s="920"/>
      <c r="AB51" s="921"/>
      <c r="AC51" s="921"/>
      <c r="AD51" s="922"/>
      <c r="AE51" s="920"/>
      <c r="AF51" s="921"/>
      <c r="AG51" s="921"/>
      <c r="AH51" s="922"/>
      <c r="AI51" s="389" t="s">
        <v>456</v>
      </c>
      <c r="AJ51" s="939" t="s">
        <v>578</v>
      </c>
      <c r="AK51" s="940"/>
    </row>
    <row r="52" spans="2:37" ht="14.25" customHeight="1">
      <c r="B52" s="962"/>
      <c r="C52" s="907"/>
      <c r="D52" s="388"/>
      <c r="E52" s="941" t="s">
        <v>594</v>
      </c>
      <c r="F52" s="942"/>
      <c r="G52" s="942"/>
      <c r="H52" s="942"/>
      <c r="I52" s="942"/>
      <c r="J52" s="942"/>
      <c r="K52" s="942"/>
      <c r="L52" s="942"/>
      <c r="M52" s="934"/>
      <c r="N52" s="935"/>
      <c r="O52" s="936"/>
      <c r="P52" s="937"/>
      <c r="Q52" s="938"/>
      <c r="R52" s="389" t="s">
        <v>456</v>
      </c>
      <c r="S52" s="939" t="s">
        <v>575</v>
      </c>
      <c r="T52" s="939"/>
      <c r="U52" s="390" t="s">
        <v>456</v>
      </c>
      <c r="V52" s="939" t="s">
        <v>576</v>
      </c>
      <c r="W52" s="939"/>
      <c r="X52" s="390" t="s">
        <v>456</v>
      </c>
      <c r="Y52" s="939" t="s">
        <v>587</v>
      </c>
      <c r="Z52" s="940"/>
      <c r="AA52" s="920"/>
      <c r="AB52" s="921"/>
      <c r="AC52" s="921"/>
      <c r="AD52" s="922"/>
      <c r="AE52" s="920"/>
      <c r="AF52" s="921"/>
      <c r="AG52" s="921"/>
      <c r="AH52" s="922"/>
      <c r="AI52" s="389" t="s">
        <v>456</v>
      </c>
      <c r="AJ52" s="939" t="s">
        <v>578</v>
      </c>
      <c r="AK52" s="940"/>
    </row>
    <row r="53" spans="2:37" ht="14.25" customHeight="1">
      <c r="B53" s="393"/>
      <c r="C53" s="932" t="s">
        <v>595</v>
      </c>
      <c r="D53" s="933"/>
      <c r="E53" s="933"/>
      <c r="F53" s="933"/>
      <c r="G53" s="933"/>
      <c r="H53" s="933"/>
      <c r="I53" s="933"/>
      <c r="J53" s="933"/>
      <c r="K53" s="933"/>
      <c r="L53" s="933"/>
      <c r="M53" s="934"/>
      <c r="N53" s="935"/>
      <c r="O53" s="936"/>
      <c r="P53" s="937"/>
      <c r="Q53" s="938"/>
      <c r="R53" s="389" t="s">
        <v>456</v>
      </c>
      <c r="S53" s="939" t="s">
        <v>575</v>
      </c>
      <c r="T53" s="939"/>
      <c r="U53" s="390" t="s">
        <v>456</v>
      </c>
      <c r="V53" s="939" t="s">
        <v>579</v>
      </c>
      <c r="W53" s="939"/>
      <c r="X53" s="390" t="s">
        <v>456</v>
      </c>
      <c r="Y53" s="939" t="s">
        <v>583</v>
      </c>
      <c r="Z53" s="940"/>
      <c r="AA53" s="920"/>
      <c r="AB53" s="921"/>
      <c r="AC53" s="921"/>
      <c r="AD53" s="922"/>
      <c r="AE53" s="920"/>
      <c r="AF53" s="921"/>
      <c r="AG53" s="921"/>
      <c r="AH53" s="922"/>
      <c r="AI53" s="923"/>
      <c r="AJ53" s="924"/>
      <c r="AK53" s="925"/>
    </row>
    <row r="54" spans="2:37" ht="14.25" customHeight="1">
      <c r="B54" s="393"/>
      <c r="C54" s="932" t="s">
        <v>596</v>
      </c>
      <c r="D54" s="933"/>
      <c r="E54" s="933"/>
      <c r="F54" s="933"/>
      <c r="G54" s="933"/>
      <c r="H54" s="933"/>
      <c r="I54" s="933"/>
      <c r="J54" s="933"/>
      <c r="K54" s="933"/>
      <c r="L54" s="933"/>
      <c r="M54" s="934"/>
      <c r="N54" s="935"/>
      <c r="O54" s="936"/>
      <c r="P54" s="937"/>
      <c r="Q54" s="938"/>
      <c r="R54" s="389" t="s">
        <v>456</v>
      </c>
      <c r="S54" s="939" t="s">
        <v>575</v>
      </c>
      <c r="T54" s="939"/>
      <c r="U54" s="390" t="s">
        <v>456</v>
      </c>
      <c r="V54" s="939" t="s">
        <v>586</v>
      </c>
      <c r="W54" s="939"/>
      <c r="X54" s="390" t="s">
        <v>456</v>
      </c>
      <c r="Y54" s="939" t="s">
        <v>583</v>
      </c>
      <c r="Z54" s="940"/>
      <c r="AA54" s="920"/>
      <c r="AB54" s="921"/>
      <c r="AC54" s="921"/>
      <c r="AD54" s="922"/>
      <c r="AE54" s="920"/>
      <c r="AF54" s="921"/>
      <c r="AG54" s="921"/>
      <c r="AH54" s="922"/>
      <c r="AI54" s="923"/>
      <c r="AJ54" s="924"/>
      <c r="AK54" s="925"/>
    </row>
    <row r="55" spans="2:37" ht="14.25" customHeight="1">
      <c r="B55" s="897" t="s">
        <v>597</v>
      </c>
      <c r="C55" s="898"/>
      <c r="D55" s="898"/>
      <c r="E55" s="898"/>
      <c r="F55" s="898"/>
      <c r="G55" s="898"/>
      <c r="H55" s="898"/>
      <c r="I55" s="898"/>
      <c r="J55" s="898"/>
      <c r="K55" s="926"/>
      <c r="L55" s="394"/>
      <c r="M55" s="395"/>
      <c r="N55" s="395"/>
      <c r="O55" s="395"/>
      <c r="P55" s="395"/>
      <c r="Q55" s="395"/>
      <c r="R55" s="396"/>
      <c r="S55" s="396"/>
      <c r="T55" s="396"/>
      <c r="U55" s="397"/>
      <c r="V55" s="398"/>
      <c r="W55" s="285"/>
      <c r="X55" s="285"/>
      <c r="Y55" s="285"/>
      <c r="Z55" s="285"/>
      <c r="AA55" s="285"/>
      <c r="AB55" s="399"/>
      <c r="AC55" s="399"/>
      <c r="AD55" s="399"/>
      <c r="AJ55" s="400"/>
      <c r="AK55" s="401"/>
    </row>
    <row r="56" spans="2:37" ht="14.25" customHeight="1">
      <c r="B56" s="927" t="s">
        <v>598</v>
      </c>
      <c r="C56" s="927"/>
      <c r="D56" s="927"/>
      <c r="E56" s="927"/>
      <c r="F56" s="927"/>
      <c r="G56" s="927"/>
      <c r="H56" s="927"/>
      <c r="I56" s="927"/>
      <c r="J56" s="927"/>
      <c r="K56" s="928"/>
      <c r="L56" s="929"/>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1"/>
    </row>
    <row r="57" spans="2:37" ht="14.25" customHeight="1">
      <c r="B57" s="895" t="s">
        <v>599</v>
      </c>
      <c r="C57" s="895"/>
      <c r="D57" s="895"/>
      <c r="E57" s="895"/>
      <c r="F57" s="895"/>
      <c r="G57" s="895"/>
      <c r="H57" s="895"/>
      <c r="I57" s="895"/>
      <c r="J57" s="895"/>
      <c r="K57" s="895"/>
      <c r="L57" s="402"/>
      <c r="M57" s="395"/>
      <c r="N57" s="395"/>
      <c r="O57" s="395"/>
      <c r="P57" s="395"/>
      <c r="Q57" s="395"/>
      <c r="R57" s="396"/>
      <c r="S57" s="396"/>
      <c r="T57" s="396"/>
      <c r="U57" s="397"/>
      <c r="V57" s="398" t="s">
        <v>600</v>
      </c>
      <c r="W57" s="285"/>
      <c r="X57" s="285"/>
      <c r="Y57" s="285"/>
      <c r="Z57" s="285"/>
      <c r="AA57" s="285"/>
      <c r="AB57" s="399"/>
      <c r="AC57" s="399"/>
      <c r="AD57" s="399"/>
      <c r="AJ57" s="400"/>
      <c r="AK57" s="401"/>
    </row>
    <row r="58" spans="2:37" ht="14.25" customHeight="1">
      <c r="B58" s="897" t="s">
        <v>601</v>
      </c>
      <c r="C58" s="898"/>
      <c r="D58" s="898"/>
      <c r="E58" s="898"/>
      <c r="F58" s="898"/>
      <c r="G58" s="898"/>
      <c r="H58" s="898"/>
      <c r="I58" s="898"/>
      <c r="J58" s="898"/>
      <c r="K58" s="898"/>
      <c r="L58" s="899"/>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J58" s="900"/>
      <c r="AK58" s="901"/>
    </row>
    <row r="59" spans="2:37" ht="14.25" customHeight="1">
      <c r="B59" s="902" t="s">
        <v>602</v>
      </c>
      <c r="C59" s="903"/>
      <c r="D59" s="903"/>
      <c r="E59" s="903"/>
      <c r="F59" s="903"/>
      <c r="G59" s="903"/>
      <c r="H59" s="903"/>
      <c r="I59" s="903"/>
      <c r="J59" s="903"/>
      <c r="K59" s="903"/>
      <c r="L59" s="904"/>
      <c r="M59" s="904"/>
      <c r="N59" s="904"/>
      <c r="O59" s="403"/>
      <c r="P59" s="404"/>
      <c r="Q59" s="405"/>
      <c r="R59" s="405"/>
      <c r="S59" s="405"/>
      <c r="T59" s="405"/>
      <c r="U59" s="396"/>
      <c r="V59" s="398"/>
      <c r="W59" s="285"/>
      <c r="X59" s="285"/>
      <c r="Y59" s="285"/>
      <c r="Z59" s="285"/>
      <c r="AA59" s="285"/>
      <c r="AB59" s="399"/>
      <c r="AC59" s="399"/>
      <c r="AD59" s="399"/>
      <c r="AJ59" s="400"/>
      <c r="AK59" s="401"/>
    </row>
    <row r="60" spans="2:37" ht="14.25" customHeight="1">
      <c r="B60" s="905" t="s">
        <v>603</v>
      </c>
      <c r="C60" s="908" t="s">
        <v>604</v>
      </c>
      <c r="D60" s="909"/>
      <c r="E60" s="909"/>
      <c r="F60" s="909"/>
      <c r="G60" s="909"/>
      <c r="H60" s="909"/>
      <c r="I60" s="909"/>
      <c r="J60" s="909"/>
      <c r="K60" s="909"/>
      <c r="L60" s="909"/>
      <c r="M60" s="909"/>
      <c r="N60" s="909"/>
      <c r="O60" s="909"/>
      <c r="P60" s="909"/>
      <c r="Q60" s="909"/>
      <c r="R60" s="909"/>
      <c r="S60" s="909"/>
      <c r="T60" s="909"/>
      <c r="U60" s="908" t="s">
        <v>605</v>
      </c>
      <c r="V60" s="909"/>
      <c r="W60" s="909"/>
      <c r="X60" s="909"/>
      <c r="Y60" s="909"/>
      <c r="Z60" s="909"/>
      <c r="AA60" s="909"/>
      <c r="AB60" s="909"/>
      <c r="AC60" s="909"/>
      <c r="AD60" s="909"/>
      <c r="AE60" s="909"/>
      <c r="AF60" s="909"/>
      <c r="AG60" s="909"/>
      <c r="AH60" s="909"/>
      <c r="AI60" s="909"/>
      <c r="AJ60" s="909"/>
      <c r="AK60" s="910"/>
    </row>
    <row r="61" spans="2:37">
      <c r="B61" s="906"/>
      <c r="C61" s="911"/>
      <c r="D61" s="912"/>
      <c r="E61" s="912"/>
      <c r="F61" s="912"/>
      <c r="G61" s="912"/>
      <c r="H61" s="912"/>
      <c r="I61" s="912"/>
      <c r="J61" s="912"/>
      <c r="K61" s="912"/>
      <c r="L61" s="912"/>
      <c r="M61" s="912"/>
      <c r="N61" s="912"/>
      <c r="O61" s="912"/>
      <c r="P61" s="912"/>
      <c r="Q61" s="912"/>
      <c r="R61" s="912"/>
      <c r="S61" s="912"/>
      <c r="T61" s="912"/>
      <c r="U61" s="911"/>
      <c r="V61" s="912"/>
      <c r="W61" s="912"/>
      <c r="X61" s="912"/>
      <c r="Y61" s="912"/>
      <c r="Z61" s="912"/>
      <c r="AA61" s="912"/>
      <c r="AB61" s="912"/>
      <c r="AC61" s="912"/>
      <c r="AD61" s="912"/>
      <c r="AE61" s="912"/>
      <c r="AF61" s="912"/>
      <c r="AG61" s="912"/>
      <c r="AH61" s="912"/>
      <c r="AI61" s="912"/>
      <c r="AJ61" s="912"/>
      <c r="AK61" s="917"/>
    </row>
    <row r="62" spans="2:37">
      <c r="B62" s="906"/>
      <c r="C62" s="913"/>
      <c r="D62" s="914"/>
      <c r="E62" s="914"/>
      <c r="F62" s="914"/>
      <c r="G62" s="914"/>
      <c r="H62" s="914"/>
      <c r="I62" s="914"/>
      <c r="J62" s="914"/>
      <c r="K62" s="914"/>
      <c r="L62" s="914"/>
      <c r="M62" s="914"/>
      <c r="N62" s="914"/>
      <c r="O62" s="914"/>
      <c r="P62" s="914"/>
      <c r="Q62" s="914"/>
      <c r="R62" s="914"/>
      <c r="S62" s="914"/>
      <c r="T62" s="914"/>
      <c r="U62" s="913"/>
      <c r="V62" s="914"/>
      <c r="W62" s="914"/>
      <c r="X62" s="914"/>
      <c r="Y62" s="914"/>
      <c r="Z62" s="914"/>
      <c r="AA62" s="914"/>
      <c r="AB62" s="914"/>
      <c r="AC62" s="914"/>
      <c r="AD62" s="914"/>
      <c r="AE62" s="914"/>
      <c r="AF62" s="914"/>
      <c r="AG62" s="914"/>
      <c r="AH62" s="914"/>
      <c r="AI62" s="914"/>
      <c r="AJ62" s="914"/>
      <c r="AK62" s="918"/>
    </row>
    <row r="63" spans="2:37">
      <c r="B63" s="906"/>
      <c r="C63" s="913"/>
      <c r="D63" s="914"/>
      <c r="E63" s="914"/>
      <c r="F63" s="914"/>
      <c r="G63" s="914"/>
      <c r="H63" s="914"/>
      <c r="I63" s="914"/>
      <c r="J63" s="914"/>
      <c r="K63" s="914"/>
      <c r="L63" s="914"/>
      <c r="M63" s="914"/>
      <c r="N63" s="914"/>
      <c r="O63" s="914"/>
      <c r="P63" s="914"/>
      <c r="Q63" s="914"/>
      <c r="R63" s="914"/>
      <c r="S63" s="914"/>
      <c r="T63" s="914"/>
      <c r="U63" s="913"/>
      <c r="V63" s="914"/>
      <c r="W63" s="914"/>
      <c r="X63" s="914"/>
      <c r="Y63" s="914"/>
      <c r="Z63" s="914"/>
      <c r="AA63" s="914"/>
      <c r="AB63" s="914"/>
      <c r="AC63" s="914"/>
      <c r="AD63" s="914"/>
      <c r="AE63" s="914"/>
      <c r="AF63" s="914"/>
      <c r="AG63" s="914"/>
      <c r="AH63" s="914"/>
      <c r="AI63" s="914"/>
      <c r="AJ63" s="914"/>
      <c r="AK63" s="918"/>
    </row>
    <row r="64" spans="2:37">
      <c r="B64" s="907"/>
      <c r="C64" s="915"/>
      <c r="D64" s="916"/>
      <c r="E64" s="916"/>
      <c r="F64" s="916"/>
      <c r="G64" s="916"/>
      <c r="H64" s="916"/>
      <c r="I64" s="916"/>
      <c r="J64" s="916"/>
      <c r="K64" s="916"/>
      <c r="L64" s="916"/>
      <c r="M64" s="916"/>
      <c r="N64" s="916"/>
      <c r="O64" s="916"/>
      <c r="P64" s="916"/>
      <c r="Q64" s="916"/>
      <c r="R64" s="916"/>
      <c r="S64" s="916"/>
      <c r="T64" s="916"/>
      <c r="U64" s="915"/>
      <c r="V64" s="916"/>
      <c r="W64" s="916"/>
      <c r="X64" s="916"/>
      <c r="Y64" s="916"/>
      <c r="Z64" s="916"/>
      <c r="AA64" s="916"/>
      <c r="AB64" s="916"/>
      <c r="AC64" s="916"/>
      <c r="AD64" s="916"/>
      <c r="AE64" s="916"/>
      <c r="AF64" s="916"/>
      <c r="AG64" s="916"/>
      <c r="AH64" s="916"/>
      <c r="AI64" s="916"/>
      <c r="AJ64" s="916"/>
      <c r="AK64" s="919"/>
    </row>
    <row r="65" spans="2:37" ht="14.25" customHeight="1">
      <c r="B65" s="892" t="s">
        <v>606</v>
      </c>
      <c r="C65" s="893"/>
      <c r="D65" s="893"/>
      <c r="E65" s="893"/>
      <c r="F65" s="894"/>
      <c r="G65" s="895" t="s">
        <v>87</v>
      </c>
      <c r="H65" s="895"/>
      <c r="I65" s="895"/>
      <c r="J65" s="895"/>
      <c r="K65" s="895"/>
      <c r="L65" s="895"/>
      <c r="M65" s="895"/>
      <c r="N65" s="895"/>
      <c r="O65" s="895"/>
      <c r="P65" s="895"/>
      <c r="Q65" s="895"/>
      <c r="R65" s="895"/>
      <c r="S65" s="895"/>
      <c r="T65" s="895"/>
      <c r="U65" s="896"/>
      <c r="V65" s="896"/>
      <c r="W65" s="896"/>
      <c r="X65" s="896"/>
      <c r="Y65" s="896"/>
      <c r="Z65" s="896"/>
      <c r="AA65" s="896"/>
      <c r="AB65" s="896"/>
      <c r="AC65" s="896"/>
      <c r="AD65" s="896"/>
      <c r="AE65" s="896"/>
      <c r="AF65" s="896"/>
      <c r="AG65" s="896"/>
      <c r="AH65" s="896"/>
      <c r="AI65" s="896"/>
      <c r="AJ65" s="896"/>
      <c r="AK65" s="896"/>
    </row>
    <row r="67" spans="2:37">
      <c r="B67" s="400" t="s">
        <v>607</v>
      </c>
    </row>
    <row r="68" spans="2:37">
      <c r="B68" s="400" t="s">
        <v>608</v>
      </c>
    </row>
    <row r="69" spans="2:37">
      <c r="B69" s="400" t="s">
        <v>609</v>
      </c>
    </row>
    <row r="70" spans="2:37">
      <c r="B70" s="400" t="s">
        <v>610</v>
      </c>
    </row>
    <row r="71" spans="2:37">
      <c r="B71" s="400" t="s">
        <v>611</v>
      </c>
    </row>
    <row r="72" spans="2:37">
      <c r="B72" s="400" t="s">
        <v>612</v>
      </c>
    </row>
    <row r="73" spans="2:37">
      <c r="B73" s="400" t="s">
        <v>613</v>
      </c>
    </row>
    <row r="74" spans="2:37">
      <c r="B74" s="400"/>
      <c r="E74" s="386" t="s">
        <v>614</v>
      </c>
    </row>
    <row r="75" spans="2:37">
      <c r="B75" s="400" t="s">
        <v>615</v>
      </c>
    </row>
    <row r="76" spans="2:37">
      <c r="B76" s="400" t="s">
        <v>616</v>
      </c>
    </row>
    <row r="77" spans="2:37">
      <c r="E77" s="400" t="s">
        <v>617</v>
      </c>
    </row>
    <row r="88" spans="2:2" ht="12.75" customHeight="1">
      <c r="B88" s="406"/>
    </row>
    <row r="89" spans="2:2" ht="12.75" customHeight="1">
      <c r="B89" s="406" t="s">
        <v>618</v>
      </c>
    </row>
    <row r="90" spans="2:2" ht="12.75" customHeight="1">
      <c r="B90" s="406" t="s">
        <v>619</v>
      </c>
    </row>
    <row r="91" spans="2:2" ht="12.75" customHeight="1">
      <c r="B91" s="406" t="s">
        <v>620</v>
      </c>
    </row>
    <row r="92" spans="2:2" ht="12.75" customHeight="1">
      <c r="B92" s="406" t="s">
        <v>621</v>
      </c>
    </row>
    <row r="93" spans="2:2" ht="12.75" customHeight="1">
      <c r="B93" s="406" t="s">
        <v>622</v>
      </c>
    </row>
    <row r="94" spans="2:2" ht="12.75" customHeight="1">
      <c r="B94" s="406" t="s">
        <v>623</v>
      </c>
    </row>
    <row r="95" spans="2:2" ht="12.75" customHeight="1">
      <c r="B95" s="406" t="s">
        <v>624</v>
      </c>
    </row>
    <row r="96" spans="2:2" ht="12.75" customHeight="1">
      <c r="B96" s="406" t="s">
        <v>625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07"/>
    </row>
    <row r="180" spans="1:1">
      <c r="A180" s="408"/>
    </row>
    <row r="231" spans="1:1">
      <c r="A231" s="408"/>
    </row>
    <row r="280" spans="1:1">
      <c r="A280" s="408"/>
    </row>
    <row r="307" spans="1:1">
      <c r="A307" s="407"/>
    </row>
    <row r="357" spans="1:1">
      <c r="A357" s="408"/>
    </row>
    <row r="381" spans="1:1">
      <c r="A381" s="407"/>
    </row>
    <row r="409" spans="1:1">
      <c r="A409" s="407"/>
    </row>
    <row r="437" spans="1:1">
      <c r="A437" s="407"/>
    </row>
    <row r="461" spans="1:1">
      <c r="A461" s="407"/>
    </row>
    <row r="490" spans="1:1">
      <c r="A490" s="407"/>
    </row>
    <row r="519" spans="1:1">
      <c r="A519" s="407"/>
    </row>
    <row r="568" spans="1:1">
      <c r="A568" s="408"/>
    </row>
    <row r="599" spans="1:1">
      <c r="A599" s="408"/>
    </row>
    <row r="643" spans="1:1">
      <c r="A643" s="408"/>
    </row>
    <row r="679" spans="1:1">
      <c r="A679" s="407"/>
    </row>
    <row r="718" spans="1:1">
      <c r="A718" s="408"/>
    </row>
    <row r="747" spans="1:1">
      <c r="A747" s="408"/>
    </row>
    <row r="786" spans="1:1">
      <c r="A786" s="408"/>
    </row>
    <row r="825" spans="1:1">
      <c r="A825" s="408"/>
    </row>
    <row r="853" spans="1:1">
      <c r="A853" s="408"/>
    </row>
    <row r="893" spans="1:1">
      <c r="A893" s="408"/>
    </row>
    <row r="933" spans="1:1">
      <c r="A933" s="408"/>
    </row>
    <row r="962" spans="1:1">
      <c r="A962" s="408"/>
    </row>
  </sheetData>
  <mergeCells count="264">
    <mergeCell ref="E8:K8"/>
    <mergeCell ref="AA9:AK9"/>
    <mergeCell ref="V10:W10"/>
    <mergeCell ref="Y10:Z10"/>
    <mergeCell ref="AA10:AK10"/>
    <mergeCell ref="W11:AB11"/>
    <mergeCell ref="AC11:AK11"/>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C18:L18"/>
    <mergeCell ref="M18:Q18"/>
    <mergeCell ref="R18:Y18"/>
    <mergeCell ref="Z18:AD18"/>
    <mergeCell ref="AE18:AK18"/>
    <mergeCell ref="C19:L19"/>
    <mergeCell ref="M19:Q19"/>
    <mergeCell ref="R19:AK19"/>
    <mergeCell ref="M16:P16"/>
    <mergeCell ref="Q16:S16"/>
    <mergeCell ref="T16:W16"/>
    <mergeCell ref="X16:Z16"/>
    <mergeCell ref="AA16:AK16"/>
    <mergeCell ref="M17:AK17"/>
    <mergeCell ref="M22:P22"/>
    <mergeCell ref="Q22:S22"/>
    <mergeCell ref="T22:W22"/>
    <mergeCell ref="X22:Z22"/>
    <mergeCell ref="AA22:AK22"/>
    <mergeCell ref="M23:AK23"/>
    <mergeCell ref="C20:L20"/>
    <mergeCell ref="M20:Q20"/>
    <mergeCell ref="R20:Y20"/>
    <mergeCell ref="Z20:AD20"/>
    <mergeCell ref="AE20:AK20"/>
    <mergeCell ref="C21:L23"/>
    <mergeCell ref="M21:P21"/>
    <mergeCell ref="Q21:S21"/>
    <mergeCell ref="U21:W21"/>
    <mergeCell ref="Y21:AK21"/>
    <mergeCell ref="M27:P27"/>
    <mergeCell ref="Q27:S27"/>
    <mergeCell ref="T27:W27"/>
    <mergeCell ref="X27:Z27"/>
    <mergeCell ref="AA27:AK27"/>
    <mergeCell ref="M28:AK28"/>
    <mergeCell ref="B24:B37"/>
    <mergeCell ref="C24:L24"/>
    <mergeCell ref="M24:AK24"/>
    <mergeCell ref="C25:L25"/>
    <mergeCell ref="M25:AK25"/>
    <mergeCell ref="C26:L28"/>
    <mergeCell ref="M26:P26"/>
    <mergeCell ref="Q26:S26"/>
    <mergeCell ref="U26:W26"/>
    <mergeCell ref="Y26:AK26"/>
    <mergeCell ref="C29:L29"/>
    <mergeCell ref="M29:Q29"/>
    <mergeCell ref="R29:Y29"/>
    <mergeCell ref="Z29:AD29"/>
    <mergeCell ref="AE29:AK29"/>
    <mergeCell ref="C30:L32"/>
    <mergeCell ref="M30:P30"/>
    <mergeCell ref="Q30:S30"/>
    <mergeCell ref="U30:W30"/>
    <mergeCell ref="Y30:AK30"/>
    <mergeCell ref="C33:L33"/>
    <mergeCell ref="M33:Q33"/>
    <mergeCell ref="R33:Y33"/>
    <mergeCell ref="Z33:AD33"/>
    <mergeCell ref="AE33:AK33"/>
    <mergeCell ref="C34:L34"/>
    <mergeCell ref="M34:AK34"/>
    <mergeCell ref="M31:P31"/>
    <mergeCell ref="Q31:S31"/>
    <mergeCell ref="T31:W31"/>
    <mergeCell ref="X31:Z31"/>
    <mergeCell ref="AA31:AK31"/>
    <mergeCell ref="M32:AK32"/>
    <mergeCell ref="M37:AK37"/>
    <mergeCell ref="B38:B52"/>
    <mergeCell ref="C38:L39"/>
    <mergeCell ref="M38:N39"/>
    <mergeCell ref="O38:Q39"/>
    <mergeCell ref="R38:Z39"/>
    <mergeCell ref="AA38:AD39"/>
    <mergeCell ref="AE38:AH38"/>
    <mergeCell ref="AI38:AK38"/>
    <mergeCell ref="AE39:AH39"/>
    <mergeCell ref="C35:L37"/>
    <mergeCell ref="M35:P35"/>
    <mergeCell ref="Q35:S35"/>
    <mergeCell ref="U35:W35"/>
    <mergeCell ref="Y35:AK35"/>
    <mergeCell ref="M36:P36"/>
    <mergeCell ref="Q36:S36"/>
    <mergeCell ref="T36:W36"/>
    <mergeCell ref="X36:Z36"/>
    <mergeCell ref="AA36:AK36"/>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6"/>
  <dataValidations count="2">
    <dataValidation type="list" allowBlank="1" showInputMessage="1" showErrorMessage="1" sqref="R40:R54 U40:U54 X40:X54 AI40:AI52" xr:uid="{00000000-0002-0000-1000-000000000000}">
      <formula1>"□,■"</formula1>
    </dataValidation>
    <dataValidation type="list" allowBlank="1" showInputMessage="1" showErrorMessage="1" sqref="M40:N54" xr:uid="{00000000-0002-0000-1000-00000100000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提出書類及びチェックリスト</vt:lpstr>
      <vt:lpstr>指定申請書</vt:lpstr>
      <vt:lpstr>指定申請書裏面</vt:lpstr>
      <vt:lpstr>付表</vt:lpstr>
      <vt:lpstr>【記載例】標準様式1</vt:lpstr>
      <vt:lpstr>標準様式1</vt:lpstr>
      <vt:lpstr>記入方法</vt:lpstr>
      <vt:lpstr>プルダウン・リスト</vt:lpstr>
      <vt:lpstr>標準様式３</vt:lpstr>
      <vt:lpstr>標準様式５</vt:lpstr>
      <vt:lpstr>大田区参考様式２</vt:lpstr>
      <vt:lpstr>標準様式６</vt:lpstr>
      <vt:lpstr>別紙④</vt:lpstr>
      <vt:lpstr>標準様式７</vt:lpstr>
      <vt:lpstr>別紙１－２</vt:lpstr>
      <vt:lpstr>備考（1－2）</vt:lpstr>
      <vt:lpstr>別紙3－2</vt:lpstr>
      <vt:lpstr>【記載例】標準様式1!Print_Area</vt:lpstr>
      <vt:lpstr>記入方法!Print_Area</vt:lpstr>
      <vt:lpstr>指定申請書!Print_Area</vt:lpstr>
      <vt:lpstr>指定申請書裏面!Print_Area</vt:lpstr>
      <vt:lpstr>提出書類及びチェックリスト!Print_Area</vt:lpstr>
      <vt:lpstr>'備考（1－2）'!Print_Area</vt:lpstr>
      <vt:lpstr>標準様式1!Print_Area</vt:lpstr>
      <vt:lpstr>標準様式５!Print_Area</vt:lpstr>
      <vt:lpstr>標準様式６!Print_Area</vt:lpstr>
      <vt:lpstr>標準様式７!Print_Area</vt:lpstr>
      <vt:lpstr>付表!Print_Area</vt:lpstr>
      <vt:lpstr>'別紙１－２'!Print_Area</vt:lpstr>
      <vt:lpstr>'別紙3－2'!Print_Area</vt:lpstr>
      <vt:lpstr>別紙④!Print_Area</vt:lpstr>
      <vt:lpstr>【記載例】標準様式1!Print_Titles</vt:lpstr>
      <vt:lpstr>標準様式1!Print_Titles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2024-11-29T02:11:44Z</cp:lastPrinted>
  <dcterms:created xsi:type="dcterms:W3CDTF">2024-03-28T07:31:45Z</dcterms:created>
  <dcterms:modified xsi:type="dcterms:W3CDTF">2024-11-29T02:25:35Z</dcterms:modified>
</cp:coreProperties>
</file>